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72E37B15-81BC-40CE-9C99-259FD29C6B7C}" xr6:coauthVersionLast="47" xr6:coauthVersionMax="47" xr10:uidLastSave="{00000000-0000-0000-0000-000000000000}"/>
  <bookViews>
    <workbookView xWindow="-120" yWindow="-120" windowWidth="29040" windowHeight="15720" xr2:uid="{C912A699-5023-4459-8E3E-F454711ABF39}"/>
  </bookViews>
  <sheets>
    <sheet name="Ingressos-despeses" sheetId="2" r:id="rId1"/>
    <sheet name="nivell estudis" sheetId="3" r:id="rId2"/>
    <sheet name="nivell estudis (2)" sheetId="4" r:id="rId3"/>
    <sheet name="comptes" sheetId="5" r:id="rId4"/>
    <sheet name="comptes (2)" sheetId="6" r:id="rId5"/>
    <sheet name="Full1" sheetId="7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7" l="1"/>
  <c r="D9" i="2"/>
  <c r="C9" i="2"/>
  <c r="E4" i="2"/>
  <c r="E9" i="2" s="1"/>
  <c r="E5" i="2"/>
  <c r="E6" i="2"/>
  <c r="E7" i="2"/>
  <c r="E8" i="2"/>
  <c r="E3" i="2"/>
  <c r="G22" i="5"/>
  <c r="G20" i="5"/>
  <c r="F20" i="5"/>
  <c r="H20" i="5" s="1"/>
  <c r="E20" i="5"/>
  <c r="D20" i="5"/>
  <c r="C20" i="5"/>
  <c r="B20" i="5"/>
  <c r="H19" i="5"/>
  <c r="H18" i="5"/>
  <c r="H17" i="5"/>
  <c r="H16" i="5"/>
  <c r="H15" i="5"/>
  <c r="H14" i="5"/>
  <c r="H13" i="5"/>
  <c r="H12" i="5"/>
  <c r="H11" i="5"/>
  <c r="H10" i="5"/>
  <c r="G7" i="5"/>
  <c r="H7" i="5" s="1"/>
  <c r="F7" i="5"/>
  <c r="F22" i="5" s="1"/>
  <c r="E7" i="5"/>
  <c r="E22" i="5" s="1"/>
  <c r="D7" i="5"/>
  <c r="D22" i="5" s="1"/>
  <c r="C7" i="5"/>
  <c r="C22" i="5" s="1"/>
  <c r="B7" i="5"/>
  <c r="B22" i="5" s="1"/>
  <c r="H6" i="5"/>
  <c r="H5" i="5"/>
  <c r="H4" i="5"/>
  <c r="H3" i="5"/>
  <c r="C6" i="4" l="1"/>
  <c r="C6" i="3" s="1"/>
  <c r="B6" i="4"/>
  <c r="B6" i="3" s="1"/>
  <c r="A1" i="5"/>
  <c r="B23" i="5"/>
  <c r="C23" i="5" s="1"/>
  <c r="D23" i="5" s="1"/>
  <c r="E23" i="5" s="1"/>
  <c r="F23" i="5" s="1"/>
  <c r="G23" i="5" s="1"/>
  <c r="H22" i="5"/>
</calcChain>
</file>

<file path=xl/sharedStrings.xml><?xml version="1.0" encoding="utf-8"?>
<sst xmlns="http://schemas.openxmlformats.org/spreadsheetml/2006/main" count="47" uniqueCount="35">
  <si>
    <t>Ingressos</t>
  </si>
  <si>
    <t>Despeses</t>
  </si>
  <si>
    <t xml:space="preserve">gener </t>
  </si>
  <si>
    <t>febrer</t>
  </si>
  <si>
    <t>març</t>
  </si>
  <si>
    <t>abril</t>
  </si>
  <si>
    <t>maig</t>
  </si>
  <si>
    <t>juny</t>
  </si>
  <si>
    <t>Total</t>
  </si>
  <si>
    <t>Distribució segons nivell d'estudis</t>
  </si>
  <si>
    <t>Analfabets</t>
  </si>
  <si>
    <t>Estudis primaris</t>
  </si>
  <si>
    <t>Estudis secundaris</t>
  </si>
  <si>
    <t>Estudis superiors</t>
  </si>
  <si>
    <t>INGRESSOS</t>
  </si>
  <si>
    <t>salari net</t>
  </si>
  <si>
    <t>pagues extres</t>
  </si>
  <si>
    <t>renta</t>
  </si>
  <si>
    <t>varis</t>
  </si>
  <si>
    <t>Total ingressos</t>
  </si>
  <si>
    <t>DESPESES</t>
  </si>
  <si>
    <t>gas</t>
  </si>
  <si>
    <t>aigua</t>
  </si>
  <si>
    <t>llum</t>
  </si>
  <si>
    <t>telèfon</t>
  </si>
  <si>
    <t>hipoteca</t>
  </si>
  <si>
    <t>escola</t>
  </si>
  <si>
    <t>assegurança</t>
  </si>
  <si>
    <t>menjar</t>
  </si>
  <si>
    <t>vacances</t>
  </si>
  <si>
    <t>extres</t>
  </si>
  <si>
    <t>Total despeses</t>
  </si>
  <si>
    <t>Ingr. -desp.</t>
  </si>
  <si>
    <t>Saldo acumulat</t>
  </si>
  <si>
    <t>Ingressos-Despeses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</si>
</sst>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indexed="16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2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/>
    <xf numFmtId="3" fontId="2" fillId="0" borderId="1" xfId="1" applyNumberFormat="1" applyFont="1" applyBorder="1"/>
    <xf numFmtId="0" fontId="2" fillId="0" borderId="1" xfId="1" applyFont="1" applyBorder="1"/>
    <xf numFmtId="0" fontId="4" fillId="0" borderId="1" xfId="1" applyFont="1" applyBorder="1" applyAlignment="1">
      <alignment horizontal="left"/>
    </xf>
    <xf numFmtId="0" fontId="4" fillId="2" borderId="1" xfId="1" applyFont="1" applyFill="1" applyBorder="1" applyAlignment="1">
      <alignment horizontal="left"/>
    </xf>
    <xf numFmtId="3" fontId="3" fillId="0" borderId="1" xfId="1" applyNumberFormat="1" applyFont="1" applyBorder="1"/>
    <xf numFmtId="0" fontId="3" fillId="2" borderId="1" xfId="1" applyFont="1" applyFill="1" applyBorder="1" applyAlignment="1">
      <alignment horizontal="right" vertical="center"/>
    </xf>
    <xf numFmtId="0" fontId="3" fillId="2" borderId="1" xfId="1" applyFont="1" applyFill="1" applyBorder="1" applyAlignment="1">
      <alignment horizontal="right" vertical="center" wrapText="1"/>
    </xf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/>
    <xf numFmtId="3" fontId="5" fillId="0" borderId="1" xfId="1" applyNumberFormat="1" applyFont="1" applyBorder="1" applyAlignment="1">
      <alignment horizontal="left"/>
    </xf>
    <xf numFmtId="3" fontId="6" fillId="0" borderId="1" xfId="1" applyNumberFormat="1" applyFont="1" applyBorder="1" applyProtection="1">
      <protection locked="0"/>
    </xf>
    <xf numFmtId="3" fontId="7" fillId="0" borderId="1" xfId="1" applyNumberFormat="1" applyFont="1" applyBorder="1" applyAlignment="1">
      <alignment horizontal="left"/>
    </xf>
    <xf numFmtId="4" fontId="2" fillId="0" borderId="1" xfId="1" applyNumberFormat="1" applyFont="1" applyBorder="1"/>
    <xf numFmtId="4" fontId="6" fillId="0" borderId="1" xfId="1" applyNumberFormat="1" applyFont="1" applyBorder="1"/>
    <xf numFmtId="3" fontId="8" fillId="0" borderId="1" xfId="1" applyNumberFormat="1" applyFont="1" applyBorder="1" applyAlignment="1">
      <alignment horizontal="left"/>
    </xf>
    <xf numFmtId="3" fontId="9" fillId="0" borderId="1" xfId="1" applyNumberFormat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3" fontId="7" fillId="2" borderId="1" xfId="1" applyNumberFormat="1" applyFont="1" applyFill="1" applyBorder="1" applyAlignment="1">
      <alignment horizontal="left"/>
    </xf>
    <xf numFmtId="3" fontId="8" fillId="2" borderId="1" xfId="1" applyNumberFormat="1" applyFont="1" applyFill="1" applyBorder="1" applyAlignment="1">
      <alignment horizontal="left"/>
    </xf>
    <xf numFmtId="4" fontId="8" fillId="0" borderId="1" xfId="1" applyNumberFormat="1" applyFont="1" applyBorder="1"/>
    <xf numFmtId="0" fontId="4" fillId="2" borderId="1" xfId="1" applyFont="1" applyFill="1" applyBorder="1" applyAlignment="1">
      <alignment horizontal="right"/>
    </xf>
    <xf numFmtId="4" fontId="8" fillId="0" borderId="1" xfId="1" applyNumberFormat="1" applyFont="1" applyBorder="1" applyAlignment="1">
      <alignment horizontal="right"/>
    </xf>
    <xf numFmtId="0" fontId="3" fillId="0" borderId="0" xfId="1" applyFont="1" applyAlignment="1">
      <alignment horizontal="center"/>
    </xf>
  </cellXfs>
  <cellStyles count="2">
    <cellStyle name="Normal" xfId="0" builtinId="0"/>
    <cellStyle name="Normal 2" xfId="1" xr:uid="{CCBAB058-B87E-42CB-A952-2B370AC730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chartsheet" Target="chartsheets/sheet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cap="none" baseline="0"/>
              <a:t>Distribució segons nivell d'estudis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4063478360101017"/>
          <c:y val="0.28170658847824204"/>
          <c:w val="0.70864851723402245"/>
          <c:h val="0.59486510132179427"/>
        </c:manualLayout>
      </c:layout>
      <c:pie3DChart>
        <c:varyColors val="1"/>
        <c:ser>
          <c:idx val="0"/>
          <c:order val="0"/>
          <c:tx>
            <c:strRef>
              <c:f>'nivell estudis'!$C$6</c:f>
              <c:strCache>
                <c:ptCount val="1"/>
                <c:pt idx="0">
                  <c:v>2021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71EE-4A56-B95C-48D742F95C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71EE-4A56-B95C-48D742F95C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71EE-4A56-B95C-48D742F95C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71EE-4A56-B95C-48D742F95C7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a-E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71EE-4A56-B95C-48D742F95C7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a-E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71EE-4A56-B95C-48D742F95C7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a-E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71EE-4A56-B95C-48D742F95C7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a-E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71EE-4A56-B95C-48D742F95C7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'nivell estudis'!$A$7:$A$10</c:f>
              <c:strCache>
                <c:ptCount val="4"/>
                <c:pt idx="0">
                  <c:v>Analfabets</c:v>
                </c:pt>
                <c:pt idx="1">
                  <c:v>Estudis primaris</c:v>
                </c:pt>
                <c:pt idx="2">
                  <c:v>Estudis secundaris</c:v>
                </c:pt>
                <c:pt idx="3">
                  <c:v>Estudis superiors</c:v>
                </c:pt>
              </c:strCache>
            </c:strRef>
          </c:cat>
          <c:val>
            <c:numRef>
              <c:f>'nivell estudis'!$C$7:$C$10</c:f>
              <c:numCache>
                <c:formatCode>General</c:formatCode>
                <c:ptCount val="4"/>
                <c:pt idx="0">
                  <c:v>30</c:v>
                </c:pt>
                <c:pt idx="1">
                  <c:v>165</c:v>
                </c:pt>
                <c:pt idx="2">
                  <c:v>125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1EE-4A56-B95C-48D742F95C75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>
      <a:outerShdw blurRad="50800" dist="1016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Nivell d'estudis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accent1">
            <a:lumMod val="40000"/>
            <a:lumOff val="60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'nivell estudis'!$B$6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0800" dist="50800" dir="5400000" algn="ctr" rotWithShape="0">
                <a:srgbClr val="000000">
                  <a:alpha val="98000"/>
                </a:srgbClr>
              </a:out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cat>
            <c:strRef>
              <c:f>'nivell estudis'!$A$7:$A$10</c:f>
              <c:strCache>
                <c:ptCount val="4"/>
                <c:pt idx="0">
                  <c:v>Analfabets</c:v>
                </c:pt>
                <c:pt idx="1">
                  <c:v>Estudis primaris</c:v>
                </c:pt>
                <c:pt idx="2">
                  <c:v>Estudis secundaris</c:v>
                </c:pt>
                <c:pt idx="3">
                  <c:v>Estudis superiors</c:v>
                </c:pt>
              </c:strCache>
            </c:strRef>
          </c:cat>
          <c:val>
            <c:numRef>
              <c:f>'nivell estudis'!$B$7:$B$10</c:f>
              <c:numCache>
                <c:formatCode>General</c:formatCode>
                <c:ptCount val="4"/>
                <c:pt idx="0">
                  <c:v>40</c:v>
                </c:pt>
                <c:pt idx="1">
                  <c:v>160</c:v>
                </c:pt>
                <c:pt idx="2">
                  <c:v>130</c:v>
                </c:pt>
                <c:pt idx="3">
                  <c:v>90</c:v>
                </c:pt>
              </c:numCache>
            </c:numRef>
          </c:val>
          <c:shape val="pyramid"/>
          <c:extLst>
            <c:ext xmlns:c16="http://schemas.microsoft.com/office/drawing/2014/chart" uri="{C3380CC4-5D6E-409C-BE32-E72D297353CC}">
              <c16:uniqueId val="{00000000-F7DE-4790-B4EF-DCBF1C0CE303}"/>
            </c:ext>
          </c:extLst>
        </c:ser>
        <c:ser>
          <c:idx val="1"/>
          <c:order val="1"/>
          <c:tx>
            <c:strRef>
              <c:f>'nivell estudis'!$C$6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'nivell estudis'!$A$7:$A$10</c:f>
              <c:strCache>
                <c:ptCount val="4"/>
                <c:pt idx="0">
                  <c:v>Analfabets</c:v>
                </c:pt>
                <c:pt idx="1">
                  <c:v>Estudis primaris</c:v>
                </c:pt>
                <c:pt idx="2">
                  <c:v>Estudis secundaris</c:v>
                </c:pt>
                <c:pt idx="3">
                  <c:v>Estudis superiors</c:v>
                </c:pt>
              </c:strCache>
            </c:strRef>
          </c:cat>
          <c:val>
            <c:numRef>
              <c:f>'nivell estudis'!$C$7:$C$10</c:f>
              <c:numCache>
                <c:formatCode>General</c:formatCode>
                <c:ptCount val="4"/>
                <c:pt idx="0">
                  <c:v>30</c:v>
                </c:pt>
                <c:pt idx="1">
                  <c:v>165</c:v>
                </c:pt>
                <c:pt idx="2">
                  <c:v>125</c:v>
                </c:pt>
                <c:pt idx="3">
                  <c:v>100</c:v>
                </c:pt>
              </c:numCache>
            </c:numRef>
          </c:val>
          <c:shape val="pyramid"/>
          <c:extLst>
            <c:ext xmlns:c16="http://schemas.microsoft.com/office/drawing/2014/chart" uri="{C3380CC4-5D6E-409C-BE32-E72D297353CC}">
              <c16:uniqueId val="{00000001-F7DE-4790-B4EF-DCBF1C0CE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6255056"/>
        <c:axId val="366250792"/>
        <c:axId val="367325712"/>
      </c:bar3DChart>
      <c:catAx>
        <c:axId val="36625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366250792"/>
        <c:crosses val="autoZero"/>
        <c:auto val="1"/>
        <c:lblAlgn val="ctr"/>
        <c:lblOffset val="100"/>
        <c:noMultiLvlLbl val="0"/>
      </c:catAx>
      <c:valAx>
        <c:axId val="366250792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366255056"/>
        <c:crosses val="autoZero"/>
        <c:crossBetween val="between"/>
        <c:majorUnit val="50"/>
      </c:valAx>
      <c:serAx>
        <c:axId val="367325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366250792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Primer semestre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comptes!$A$22</c:f>
              <c:strCache>
                <c:ptCount val="1"/>
                <c:pt idx="0">
                  <c:v>Ingr. -desp.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comptes!$B$1:$G$1</c:f>
              <c:strCache>
                <c:ptCount val="6"/>
                <c:pt idx="0">
                  <c:v>gener </c:v>
                </c:pt>
                <c:pt idx="1">
                  <c:v>febrer</c:v>
                </c:pt>
                <c:pt idx="2">
                  <c:v>març</c:v>
                </c:pt>
                <c:pt idx="3">
                  <c:v>abril</c:v>
                </c:pt>
                <c:pt idx="4">
                  <c:v>maig</c:v>
                </c:pt>
                <c:pt idx="5">
                  <c:v>juny</c:v>
                </c:pt>
              </c:strCache>
            </c:strRef>
          </c:cat>
          <c:val>
            <c:numRef>
              <c:f>comptes!$B$22:$G$22</c:f>
              <c:numCache>
                <c:formatCode>#,##0.00</c:formatCode>
                <c:ptCount val="6"/>
                <c:pt idx="0">
                  <c:v>-125.35000000000002</c:v>
                </c:pt>
                <c:pt idx="1">
                  <c:v>835.39999999999986</c:v>
                </c:pt>
                <c:pt idx="2">
                  <c:v>-151.9899999999999</c:v>
                </c:pt>
                <c:pt idx="3">
                  <c:v>75.389999999999986</c:v>
                </c:pt>
                <c:pt idx="4">
                  <c:v>5.0499999999999545</c:v>
                </c:pt>
                <c:pt idx="5">
                  <c:v>997.68000000000006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0D-4E21-AA3A-6FB76AF4A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66799632"/>
        <c:axId val="266793072"/>
      </c:barChart>
      <c:lineChart>
        <c:grouping val="standard"/>
        <c:varyColors val="0"/>
        <c:ser>
          <c:idx val="1"/>
          <c:order val="1"/>
          <c:tx>
            <c:strRef>
              <c:f>comptes!$A$23</c:f>
              <c:strCache>
                <c:ptCount val="1"/>
                <c:pt idx="0">
                  <c:v>Saldo acumulat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comptes!$B$1:$G$1</c:f>
              <c:strCache>
                <c:ptCount val="6"/>
                <c:pt idx="0">
                  <c:v>gener </c:v>
                </c:pt>
                <c:pt idx="1">
                  <c:v>febrer</c:v>
                </c:pt>
                <c:pt idx="2">
                  <c:v>març</c:v>
                </c:pt>
                <c:pt idx="3">
                  <c:v>abril</c:v>
                </c:pt>
                <c:pt idx="4">
                  <c:v>maig</c:v>
                </c:pt>
                <c:pt idx="5">
                  <c:v>juny</c:v>
                </c:pt>
              </c:strCache>
            </c:strRef>
          </c:cat>
          <c:val>
            <c:numRef>
              <c:f>comptes!$B$23:$G$23</c:f>
              <c:numCache>
                <c:formatCode>#,##0.00</c:formatCode>
                <c:ptCount val="6"/>
                <c:pt idx="0">
                  <c:v>-125.35000000000002</c:v>
                </c:pt>
                <c:pt idx="1">
                  <c:v>710.04999999999984</c:v>
                </c:pt>
                <c:pt idx="2">
                  <c:v>558.05999999999995</c:v>
                </c:pt>
                <c:pt idx="3">
                  <c:v>633.44999999999993</c:v>
                </c:pt>
                <c:pt idx="4">
                  <c:v>638.49999999999989</c:v>
                </c:pt>
                <c:pt idx="5">
                  <c:v>1636.1799999999998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0D-4E21-AA3A-6FB76AF4A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6799632"/>
        <c:axId val="266793072"/>
      </c:lineChart>
      <c:catAx>
        <c:axId val="26679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266793072"/>
        <c:crosses val="autoZero"/>
        <c:auto val="1"/>
        <c:lblAlgn val="ctr"/>
        <c:lblOffset val="100"/>
        <c:noMultiLvlLbl val="0"/>
      </c:catAx>
      <c:valAx>
        <c:axId val="26679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266799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aseline="0"/>
      </a:pPr>
      <a:endParaRPr lang="ca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7EE1781-CC42-4B4C-8C86-030719B3FD79}">
  <sheetPr/>
  <sheetViews>
    <sheetView zoomScale="120" workbookViewId="0" zoomToFit="1"/>
  </sheetViews>
  <sheetProtection algorithmName="SHA-512" hashValue="ZW3r9CzEVFJ9DkLcnCVv9pRD6Nmn5H3mjaBmQUFnuHWwR2Zen11GdFy0J+aiL0KYrgQQTCCValgXgMuHqZDzDQ==" saltValue="oGDLLc6KMJJpDXOe6cAfUg==" spinCount="100000" content="1" objects="1"/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11</xdr:row>
      <xdr:rowOff>9525</xdr:rowOff>
    </xdr:from>
    <xdr:to>
      <xdr:col>5</xdr:col>
      <xdr:colOff>704850</xdr:colOff>
      <xdr:row>20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025F64C-066C-403D-9F47-A1A37C2CE9FA}"/>
            </a:ext>
          </a:extLst>
        </xdr:cNvPr>
        <xdr:cNvSpPr txBox="1">
          <a:spLocks noChangeArrowheads="1"/>
        </xdr:cNvSpPr>
      </xdr:nvSpPr>
      <xdr:spPr bwMode="auto">
        <a:xfrm>
          <a:off x="95250" y="2105025"/>
          <a:ext cx="4886325" cy="1704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En aquest cas es tracta de fer dos gràfics en el mateix full on hi ha les dades: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El primer ha de representar les dades de la columna C per nivell d'estudis en un gràfic circular.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El segon, mostrarà les dues sèries en un gràfic piramidal 3D</a:t>
          </a:r>
        </a:p>
        <a:p>
          <a:pPr marL="72000" algn="l" rtl="0">
            <a:spcAft>
              <a:spcPts val="200"/>
            </a:spcAft>
            <a:defRPr sz="1000"/>
          </a:pP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Per fer el primer hauràs de seleccionar el rang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A6:A10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, i mantenint la tecla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Ctrl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, seleccionar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C6:C10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Per fer el segon hauràs de seleccionar el rang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A6:C10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0</xdr:row>
      <xdr:rowOff>85725</xdr:rowOff>
    </xdr:from>
    <xdr:to>
      <xdr:col>9</xdr:col>
      <xdr:colOff>657225</xdr:colOff>
      <xdr:row>17</xdr:row>
      <xdr:rowOff>19050</xdr:rowOff>
    </xdr:to>
    <xdr:graphicFrame macro="">
      <xdr:nvGraphicFramePr>
        <xdr:cNvPr id="2" name="Gráfico 3">
          <a:extLst>
            <a:ext uri="{FF2B5EF4-FFF2-40B4-BE49-F238E27FC236}">
              <a16:creationId xmlns:a16="http://schemas.microsoft.com/office/drawing/2014/main" id="{E24BDA90-09F2-4260-89C2-93295DDD30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190500</xdr:colOff>
      <xdr:row>17</xdr:row>
      <xdr:rowOff>180975</xdr:rowOff>
    </xdr:from>
    <xdr:to>
      <xdr:col>9</xdr:col>
      <xdr:colOff>628650</xdr:colOff>
      <xdr:row>36</xdr:row>
      <xdr:rowOff>95250</xdr:rowOff>
    </xdr:to>
    <xdr:graphicFrame macro="">
      <xdr:nvGraphicFramePr>
        <xdr:cNvPr id="3" name="Gráfico 4">
          <a:extLst>
            <a:ext uri="{FF2B5EF4-FFF2-40B4-BE49-F238E27FC236}">
              <a16:creationId xmlns:a16="http://schemas.microsoft.com/office/drawing/2014/main" id="{F3242530-0BAF-4C05-B75F-7F39865AEE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0</xdr:row>
      <xdr:rowOff>142875</xdr:rowOff>
    </xdr:from>
    <xdr:to>
      <xdr:col>14</xdr:col>
      <xdr:colOff>276225</xdr:colOff>
      <xdr:row>18</xdr:row>
      <xdr:rowOff>66675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B735606-9855-4D95-A516-BCFFBB81610F}"/>
            </a:ext>
          </a:extLst>
        </xdr:cNvPr>
        <xdr:cNvSpPr txBox="1">
          <a:spLocks noChangeArrowheads="1"/>
        </xdr:cNvSpPr>
      </xdr:nvSpPr>
      <xdr:spPr bwMode="auto">
        <a:xfrm>
          <a:off x="6781800" y="142875"/>
          <a:ext cx="4562475" cy="3267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Ens interessa fer un gràfic combinat on quedin reflectits en una sèrie (en columnes) els ingressos, menys les despeses, i a l'altra, el saldo acumulat (línies).</a:t>
          </a:r>
        </a:p>
        <a:p>
          <a:pPr marL="72000" algn="l" rtl="0">
            <a:spcAft>
              <a:spcPts val="200"/>
            </a:spcAft>
            <a:defRPr sz="1000"/>
          </a:pP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Selecciona el rang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A1:G1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, prem la tecla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Ctrl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selecciona el rang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A22:G23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Tria el tipus de gràfic combinat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Clica amb el botó dret a sobre del gràfic i tria </a:t>
          </a: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Desplaça el gràfic... 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Situa el gràfic en un nou full anomenat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comptes(3)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4. Fes doble clic sobre l'eix de categories i a </a:t>
          </a: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Etiquetes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selecciona l'opció </a:t>
          </a: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Posició de l'etiqueta / Baixa.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D'aquesta manera els noms dels mesos quedaran sota l'àrea de traçat.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5. Desa el llibre de treball.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Gràfic 1">
          <a:extLst>
            <a:ext uri="{FF2B5EF4-FFF2-40B4-BE49-F238E27FC236}">
              <a16:creationId xmlns:a16="http://schemas.microsoft.com/office/drawing/2014/main" id="{CBB6EC64-BD07-3847-C2E3-2A1012B1293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46834-7C67-478F-8E81-BC3C7E05655A}">
  <dimension ref="B2:E9"/>
  <sheetViews>
    <sheetView tabSelected="1" workbookViewId="0"/>
  </sheetViews>
  <sheetFormatPr defaultColWidth="11.42578125" defaultRowHeight="15" x14ac:dyDescent="0.25"/>
  <cols>
    <col min="1" max="1" width="3.28515625" style="1" customWidth="1"/>
    <col min="2" max="4" width="13.5703125" style="1" customWidth="1"/>
    <col min="5" max="5" width="19.140625" style="1" customWidth="1"/>
    <col min="6" max="16384" width="11.42578125" style="1"/>
  </cols>
  <sheetData>
    <row r="2" spans="2:5" x14ac:dyDescent="0.25">
      <c r="B2" s="3"/>
      <c r="C2" s="7" t="s">
        <v>0</v>
      </c>
      <c r="D2" s="7" t="s">
        <v>1</v>
      </c>
      <c r="E2" s="8" t="s">
        <v>34</v>
      </c>
    </row>
    <row r="3" spans="2:5" x14ac:dyDescent="0.25">
      <c r="B3" s="5" t="s">
        <v>2</v>
      </c>
      <c r="C3" s="2">
        <v>344000</v>
      </c>
      <c r="D3" s="2">
        <v>234000</v>
      </c>
      <c r="E3" s="2">
        <f>C3-D3</f>
        <v>110000</v>
      </c>
    </row>
    <row r="4" spans="2:5" x14ac:dyDescent="0.25">
      <c r="B4" s="5" t="s">
        <v>3</v>
      </c>
      <c r="C4" s="2">
        <v>540000</v>
      </c>
      <c r="D4" s="2">
        <v>780000</v>
      </c>
      <c r="E4" s="2">
        <f t="shared" ref="E4:E8" si="0">C4-D4</f>
        <v>-240000</v>
      </c>
    </row>
    <row r="5" spans="2:5" x14ac:dyDescent="0.25">
      <c r="B5" s="5" t="s">
        <v>4</v>
      </c>
      <c r="C5" s="2">
        <v>250000</v>
      </c>
      <c r="D5" s="2">
        <v>150000</v>
      </c>
      <c r="E5" s="2">
        <f t="shared" si="0"/>
        <v>100000</v>
      </c>
    </row>
    <row r="6" spans="2:5" x14ac:dyDescent="0.25">
      <c r="B6" s="5" t="s">
        <v>5</v>
      </c>
      <c r="C6" s="2">
        <v>320000</v>
      </c>
      <c r="D6" s="2">
        <v>320000</v>
      </c>
      <c r="E6" s="2">
        <f t="shared" si="0"/>
        <v>0</v>
      </c>
    </row>
    <row r="7" spans="2:5" x14ac:dyDescent="0.25">
      <c r="B7" s="5" t="s">
        <v>6</v>
      </c>
      <c r="C7" s="2">
        <v>135000</v>
      </c>
      <c r="D7" s="2">
        <v>123000</v>
      </c>
      <c r="E7" s="2">
        <f t="shared" si="0"/>
        <v>12000</v>
      </c>
    </row>
    <row r="8" spans="2:5" x14ac:dyDescent="0.25">
      <c r="B8" s="5" t="s">
        <v>7</v>
      </c>
      <c r="C8" s="2">
        <v>659000</v>
      </c>
      <c r="D8" s="2">
        <v>340000</v>
      </c>
      <c r="E8" s="2">
        <f t="shared" si="0"/>
        <v>319000</v>
      </c>
    </row>
    <row r="9" spans="2:5" x14ac:dyDescent="0.25">
      <c r="B9" s="5" t="s">
        <v>8</v>
      </c>
      <c r="C9" s="6">
        <f>SUM(C3:C8)</f>
        <v>2248000</v>
      </c>
      <c r="D9" s="6">
        <f t="shared" ref="D9:E9" si="1">SUM(D3:D8)</f>
        <v>1947000</v>
      </c>
      <c r="E9" s="6">
        <f t="shared" si="1"/>
        <v>301000</v>
      </c>
    </row>
  </sheetData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BEAE1-0D82-46B3-82D7-5724CD21FF63}">
  <dimension ref="A3:C10"/>
  <sheetViews>
    <sheetView workbookViewId="0"/>
  </sheetViews>
  <sheetFormatPr defaultColWidth="11.42578125" defaultRowHeight="15" x14ac:dyDescent="0.25"/>
  <cols>
    <col min="1" max="1" width="18.42578125" style="1" customWidth="1"/>
    <col min="2" max="16384" width="11.42578125" style="1"/>
  </cols>
  <sheetData>
    <row r="3" spans="1:3" x14ac:dyDescent="0.25">
      <c r="A3" s="24" t="s">
        <v>9</v>
      </c>
      <c r="B3" s="24"/>
      <c r="C3" s="24"/>
    </row>
    <row r="6" spans="1:3" x14ac:dyDescent="0.25">
      <c r="A6" s="3"/>
      <c r="B6" s="9">
        <f ca="1">'nivell estudis (2)'!B6</f>
        <v>2020</v>
      </c>
      <c r="C6" s="9">
        <f ca="1">'nivell estudis (2)'!C6</f>
        <v>2021</v>
      </c>
    </row>
    <row r="7" spans="1:3" x14ac:dyDescent="0.25">
      <c r="A7" s="10" t="s">
        <v>10</v>
      </c>
      <c r="B7" s="3">
        <v>40</v>
      </c>
      <c r="C7" s="3">
        <v>30</v>
      </c>
    </row>
    <row r="8" spans="1:3" x14ac:dyDescent="0.25">
      <c r="A8" s="10" t="s">
        <v>11</v>
      </c>
      <c r="B8" s="3">
        <v>160</v>
      </c>
      <c r="C8" s="3">
        <v>165</v>
      </c>
    </row>
    <row r="9" spans="1:3" x14ac:dyDescent="0.25">
      <c r="A9" s="10" t="s">
        <v>12</v>
      </c>
      <c r="B9" s="3">
        <v>130</v>
      </c>
      <c r="C9" s="3">
        <v>125</v>
      </c>
    </row>
    <row r="10" spans="1:3" x14ac:dyDescent="0.25">
      <c r="A10" s="10" t="s">
        <v>13</v>
      </c>
      <c r="B10" s="3">
        <v>90</v>
      </c>
      <c r="C10" s="3">
        <v>100</v>
      </c>
    </row>
  </sheetData>
  <mergeCells count="1">
    <mergeCell ref="A3:C3"/>
  </mergeCells>
  <pageMargins left="0.75" right="0.75" top="1" bottom="1" header="0" footer="0"/>
  <pageSetup paperSize="9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09428-C52D-4E61-B3B3-CF37E2FB934F}">
  <dimension ref="A3:C10"/>
  <sheetViews>
    <sheetView workbookViewId="0">
      <selection activeCell="C7" sqref="C7"/>
    </sheetView>
  </sheetViews>
  <sheetFormatPr defaultColWidth="11.42578125" defaultRowHeight="15" x14ac:dyDescent="0.25"/>
  <cols>
    <col min="1" max="1" width="18.42578125" style="1" customWidth="1"/>
    <col min="2" max="16384" width="11.42578125" style="1"/>
  </cols>
  <sheetData>
    <row r="3" spans="1:3" x14ac:dyDescent="0.25">
      <c r="A3" s="24" t="s">
        <v>9</v>
      </c>
      <c r="B3" s="24"/>
      <c r="C3" s="24"/>
    </row>
    <row r="6" spans="1:3" x14ac:dyDescent="0.25">
      <c r="A6" s="3"/>
      <c r="B6" s="9">
        <f ca="1">Full1!A1-2</f>
        <v>2020</v>
      </c>
      <c r="C6" s="9">
        <f ca="1">Full1!A1-1</f>
        <v>2021</v>
      </c>
    </row>
    <row r="7" spans="1:3" x14ac:dyDescent="0.25">
      <c r="A7" s="10" t="s">
        <v>10</v>
      </c>
      <c r="B7" s="3">
        <v>40</v>
      </c>
      <c r="C7" s="3">
        <v>30</v>
      </c>
    </row>
    <row r="8" spans="1:3" x14ac:dyDescent="0.25">
      <c r="A8" s="10" t="s">
        <v>11</v>
      </c>
      <c r="B8" s="3">
        <v>160</v>
      </c>
      <c r="C8" s="3">
        <v>165</v>
      </c>
    </row>
    <row r="9" spans="1:3" x14ac:dyDescent="0.25">
      <c r="A9" s="10" t="s">
        <v>12</v>
      </c>
      <c r="B9" s="3">
        <v>130</v>
      </c>
      <c r="C9" s="3">
        <v>125</v>
      </c>
    </row>
    <row r="10" spans="1:3" x14ac:dyDescent="0.25">
      <c r="A10" s="10" t="s">
        <v>13</v>
      </c>
      <c r="B10" s="3">
        <v>90</v>
      </c>
      <c r="C10" s="3">
        <v>100</v>
      </c>
    </row>
  </sheetData>
  <sheetProtection sheet="1" objects="1" scenarios="1" selectLockedCells="1" selectUnlockedCells="1"/>
  <mergeCells count="1">
    <mergeCell ref="A3:C3"/>
  </mergeCells>
  <pageMargins left="0.75" right="0.75" top="1" bottom="1" header="0" footer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9DB6E-8C1C-4E93-A65E-23CD16CFFB48}">
  <dimension ref="A1:H23"/>
  <sheetViews>
    <sheetView workbookViewId="0">
      <selection activeCell="J22" sqref="J22"/>
    </sheetView>
  </sheetViews>
  <sheetFormatPr defaultColWidth="11.42578125" defaultRowHeight="15" x14ac:dyDescent="0.25"/>
  <cols>
    <col min="1" max="1" width="17.42578125" style="1" customWidth="1"/>
    <col min="2" max="16384" width="11.42578125" style="1"/>
  </cols>
  <sheetData>
    <row r="1" spans="1:8" x14ac:dyDescent="0.25">
      <c r="A1" s="4" t="str">
        <f ca="1">"1er. Semestre " &amp; Full1!A1-1</f>
        <v>1er. Semestre 2021</v>
      </c>
      <c r="B1" s="22" t="s">
        <v>2</v>
      </c>
      <c r="C1" s="22" t="s">
        <v>3</v>
      </c>
      <c r="D1" s="22" t="s">
        <v>4</v>
      </c>
      <c r="E1" s="22" t="s">
        <v>5</v>
      </c>
      <c r="F1" s="22" t="s">
        <v>6</v>
      </c>
      <c r="G1" s="22" t="s">
        <v>7</v>
      </c>
      <c r="H1" s="22" t="s">
        <v>8</v>
      </c>
    </row>
    <row r="2" spans="1:8" x14ac:dyDescent="0.25">
      <c r="A2" s="11" t="s">
        <v>14</v>
      </c>
      <c r="B2" s="12"/>
      <c r="C2" s="12"/>
      <c r="D2" s="12"/>
      <c r="E2" s="12"/>
      <c r="F2" s="12"/>
      <c r="G2" s="12"/>
      <c r="H2" s="12"/>
    </row>
    <row r="3" spans="1:8" x14ac:dyDescent="0.25">
      <c r="A3" s="19" t="s">
        <v>15</v>
      </c>
      <c r="B3" s="14">
        <v>979.65</v>
      </c>
      <c r="C3" s="14">
        <v>979.65</v>
      </c>
      <c r="D3" s="14">
        <v>979.65</v>
      </c>
      <c r="E3" s="14">
        <v>979.65</v>
      </c>
      <c r="F3" s="14">
        <v>979.65</v>
      </c>
      <c r="G3" s="14">
        <v>979.65</v>
      </c>
      <c r="H3" s="21">
        <f t="shared" ref="H3:H22" si="0">SUM(B3:G3)</f>
        <v>5877.9</v>
      </c>
    </row>
    <row r="4" spans="1:8" x14ac:dyDescent="0.25">
      <c r="A4" s="19" t="s">
        <v>16</v>
      </c>
      <c r="B4" s="14"/>
      <c r="C4" s="14"/>
      <c r="D4" s="14"/>
      <c r="E4" s="14"/>
      <c r="F4" s="14"/>
      <c r="G4" s="14">
        <v>901.52</v>
      </c>
      <c r="H4" s="21">
        <f t="shared" si="0"/>
        <v>901.52</v>
      </c>
    </row>
    <row r="5" spans="1:8" x14ac:dyDescent="0.25">
      <c r="A5" s="19" t="s">
        <v>17</v>
      </c>
      <c r="B5" s="14"/>
      <c r="C5" s="14"/>
      <c r="D5" s="14"/>
      <c r="E5" s="14"/>
      <c r="F5" s="14"/>
      <c r="G5" s="14"/>
      <c r="H5" s="21">
        <f t="shared" si="0"/>
        <v>0</v>
      </c>
    </row>
    <row r="6" spans="1:8" x14ac:dyDescent="0.25">
      <c r="A6" s="19" t="s">
        <v>18</v>
      </c>
      <c r="B6" s="14"/>
      <c r="C6" s="14">
        <v>739.24</v>
      </c>
      <c r="D6" s="14"/>
      <c r="E6" s="14"/>
      <c r="F6" s="14"/>
      <c r="G6" s="14"/>
      <c r="H6" s="21">
        <f t="shared" si="0"/>
        <v>739.24</v>
      </c>
    </row>
    <row r="7" spans="1:8" x14ac:dyDescent="0.25">
      <c r="A7" s="20" t="s">
        <v>19</v>
      </c>
      <c r="B7" s="23">
        <f t="shared" ref="B7:G7" si="1">SUM(B3:B6)</f>
        <v>979.65</v>
      </c>
      <c r="C7" s="23">
        <f t="shared" si="1"/>
        <v>1718.8899999999999</v>
      </c>
      <c r="D7" s="23">
        <f t="shared" si="1"/>
        <v>979.65</v>
      </c>
      <c r="E7" s="23">
        <f t="shared" si="1"/>
        <v>979.65</v>
      </c>
      <c r="F7" s="23">
        <f t="shared" si="1"/>
        <v>979.65</v>
      </c>
      <c r="G7" s="23">
        <f t="shared" si="1"/>
        <v>1881.17</v>
      </c>
      <c r="H7" s="21">
        <f t="shared" si="0"/>
        <v>7518.66</v>
      </c>
    </row>
    <row r="8" spans="1:8" ht="8.25" customHeight="1" x14ac:dyDescent="0.25">
      <c r="A8" s="13"/>
      <c r="B8" s="15"/>
      <c r="C8" s="15"/>
      <c r="D8" s="15"/>
      <c r="E8" s="15"/>
      <c r="F8" s="15"/>
      <c r="G8" s="15"/>
      <c r="H8" s="15"/>
    </row>
    <row r="9" spans="1:8" x14ac:dyDescent="0.25">
      <c r="A9" s="11" t="s">
        <v>20</v>
      </c>
      <c r="B9" s="15"/>
      <c r="C9" s="15"/>
      <c r="D9" s="15"/>
      <c r="E9" s="15"/>
      <c r="F9" s="15"/>
      <c r="G9" s="15"/>
      <c r="H9" s="15"/>
    </row>
    <row r="10" spans="1:8" x14ac:dyDescent="0.25">
      <c r="A10" s="19" t="s">
        <v>21</v>
      </c>
      <c r="B10" s="14">
        <v>27.05</v>
      </c>
      <c r="C10" s="14"/>
      <c r="D10" s="14">
        <v>20.43</v>
      </c>
      <c r="E10" s="14"/>
      <c r="F10" s="14">
        <v>38.46</v>
      </c>
      <c r="G10" s="14"/>
      <c r="H10" s="21">
        <f t="shared" si="0"/>
        <v>85.94</v>
      </c>
    </row>
    <row r="11" spans="1:8" x14ac:dyDescent="0.25">
      <c r="A11" s="19" t="s">
        <v>22</v>
      </c>
      <c r="B11" s="14">
        <v>27.45</v>
      </c>
      <c r="C11" s="14"/>
      <c r="D11" s="14"/>
      <c r="E11" s="14">
        <v>20.77</v>
      </c>
      <c r="F11" s="14"/>
      <c r="G11" s="14"/>
      <c r="H11" s="21">
        <f t="shared" si="0"/>
        <v>48.22</v>
      </c>
    </row>
    <row r="12" spans="1:8" x14ac:dyDescent="0.25">
      <c r="A12" s="19" t="s">
        <v>23</v>
      </c>
      <c r="B12" s="14">
        <v>90.15</v>
      </c>
      <c r="C12" s="14"/>
      <c r="D12" s="14">
        <v>47.42</v>
      </c>
      <c r="E12" s="14"/>
      <c r="F12" s="14">
        <v>52.65</v>
      </c>
      <c r="G12" s="14"/>
      <c r="H12" s="21">
        <f t="shared" si="0"/>
        <v>190.22</v>
      </c>
    </row>
    <row r="13" spans="1:8" x14ac:dyDescent="0.25">
      <c r="A13" s="19" t="s">
        <v>24</v>
      </c>
      <c r="B13" s="14">
        <v>76.86</v>
      </c>
      <c r="C13" s="14"/>
      <c r="D13" s="14"/>
      <c r="E13" s="14"/>
      <c r="F13" s="14"/>
      <c r="G13" s="14"/>
      <c r="H13" s="21">
        <f t="shared" si="0"/>
        <v>76.86</v>
      </c>
    </row>
    <row r="14" spans="1:8" x14ac:dyDescent="0.25">
      <c r="A14" s="19" t="s">
        <v>25</v>
      </c>
      <c r="B14" s="14">
        <v>450.76</v>
      </c>
      <c r="C14" s="14">
        <v>450.76</v>
      </c>
      <c r="D14" s="14">
        <v>450.76</v>
      </c>
      <c r="E14" s="14">
        <v>450.76</v>
      </c>
      <c r="F14" s="14">
        <v>450.76</v>
      </c>
      <c r="G14" s="14">
        <v>450.76</v>
      </c>
      <c r="H14" s="21">
        <f t="shared" si="0"/>
        <v>2704.5600000000004</v>
      </c>
    </row>
    <row r="15" spans="1:8" x14ac:dyDescent="0.25">
      <c r="A15" s="19" t="s">
        <v>26</v>
      </c>
      <c r="B15" s="14">
        <v>72.12</v>
      </c>
      <c r="C15" s="14">
        <v>72.12</v>
      </c>
      <c r="D15" s="14">
        <v>72.12</v>
      </c>
      <c r="E15" s="14">
        <v>72.12</v>
      </c>
      <c r="F15" s="14">
        <v>72.12</v>
      </c>
      <c r="G15" s="14">
        <v>72.12</v>
      </c>
      <c r="H15" s="21">
        <f t="shared" si="0"/>
        <v>432.72</v>
      </c>
    </row>
    <row r="16" spans="1:8" x14ac:dyDescent="0.25">
      <c r="A16" s="19" t="s">
        <v>27</v>
      </c>
      <c r="B16" s="15"/>
      <c r="C16" s="15"/>
      <c r="D16" s="15">
        <v>180.3</v>
      </c>
      <c r="E16" s="15"/>
      <c r="F16" s="15"/>
      <c r="G16" s="15"/>
      <c r="H16" s="21">
        <f t="shared" si="0"/>
        <v>180.3</v>
      </c>
    </row>
    <row r="17" spans="1:8" x14ac:dyDescent="0.25">
      <c r="A17" s="19" t="s">
        <v>28</v>
      </c>
      <c r="B17" s="15">
        <v>360.61</v>
      </c>
      <c r="C17" s="15">
        <v>360.61</v>
      </c>
      <c r="D17" s="15">
        <v>360.61</v>
      </c>
      <c r="E17" s="15">
        <v>360.61</v>
      </c>
      <c r="F17" s="15">
        <v>360.61</v>
      </c>
      <c r="G17" s="15">
        <v>360.61</v>
      </c>
      <c r="H17" s="21">
        <f t="shared" si="0"/>
        <v>2163.6600000000003</v>
      </c>
    </row>
    <row r="18" spans="1:8" x14ac:dyDescent="0.25">
      <c r="A18" s="19" t="s">
        <v>29</v>
      </c>
      <c r="B18" s="15"/>
      <c r="C18" s="15"/>
      <c r="D18" s="15"/>
      <c r="E18" s="15"/>
      <c r="F18" s="15"/>
      <c r="G18" s="15"/>
      <c r="H18" s="21">
        <f t="shared" si="0"/>
        <v>0</v>
      </c>
    </row>
    <row r="19" spans="1:8" x14ac:dyDescent="0.25">
      <c r="A19" s="19" t="s">
        <v>30</v>
      </c>
      <c r="B19" s="15"/>
      <c r="C19" s="15"/>
      <c r="D19" s="15"/>
      <c r="E19" s="15"/>
      <c r="F19" s="15"/>
      <c r="G19" s="15"/>
      <c r="H19" s="21">
        <f t="shared" si="0"/>
        <v>0</v>
      </c>
    </row>
    <row r="20" spans="1:8" x14ac:dyDescent="0.25">
      <c r="A20" s="20" t="s">
        <v>31</v>
      </c>
      <c r="B20" s="21">
        <f t="shared" ref="B20:G20" si="2">SUM(B10:B19)</f>
        <v>1105</v>
      </c>
      <c r="C20" s="21">
        <f t="shared" si="2"/>
        <v>883.49</v>
      </c>
      <c r="D20" s="21">
        <f t="shared" si="2"/>
        <v>1131.6399999999999</v>
      </c>
      <c r="E20" s="21">
        <f t="shared" si="2"/>
        <v>904.26</v>
      </c>
      <c r="F20" s="21">
        <f t="shared" si="2"/>
        <v>974.6</v>
      </c>
      <c r="G20" s="21">
        <f t="shared" si="2"/>
        <v>883.49</v>
      </c>
      <c r="H20" s="21">
        <f t="shared" si="0"/>
        <v>5882.4800000000005</v>
      </c>
    </row>
    <row r="21" spans="1:8" ht="9" customHeight="1" x14ac:dyDescent="0.25">
      <c r="A21" s="16"/>
      <c r="B21" s="15"/>
      <c r="C21" s="15"/>
      <c r="D21" s="15"/>
      <c r="E21" s="15"/>
      <c r="F21" s="15"/>
      <c r="G21" s="15"/>
      <c r="H21" s="15"/>
    </row>
    <row r="22" spans="1:8" x14ac:dyDescent="0.25">
      <c r="A22" s="17" t="s">
        <v>32</v>
      </c>
      <c r="B22" s="15">
        <f t="shared" ref="B22:G22" si="3">B7-B20</f>
        <v>-125.35000000000002</v>
      </c>
      <c r="C22" s="15">
        <f t="shared" si="3"/>
        <v>835.39999999999986</v>
      </c>
      <c r="D22" s="15">
        <f t="shared" si="3"/>
        <v>-151.9899999999999</v>
      </c>
      <c r="E22" s="15">
        <f t="shared" si="3"/>
        <v>75.389999999999986</v>
      </c>
      <c r="F22" s="15">
        <f t="shared" si="3"/>
        <v>5.0499999999999545</v>
      </c>
      <c r="G22" s="15">
        <f t="shared" si="3"/>
        <v>997.68000000000006</v>
      </c>
      <c r="H22" s="15">
        <f t="shared" si="0"/>
        <v>1636.1799999999998</v>
      </c>
    </row>
    <row r="23" spans="1:8" x14ac:dyDescent="0.25">
      <c r="A23" s="18" t="s">
        <v>33</v>
      </c>
      <c r="B23" s="15">
        <f>B22</f>
        <v>-125.35000000000002</v>
      </c>
      <c r="C23" s="15">
        <f>B23+C22</f>
        <v>710.04999999999984</v>
      </c>
      <c r="D23" s="15">
        <f>C23+D22</f>
        <v>558.05999999999995</v>
      </c>
      <c r="E23" s="15">
        <f>D23+E22</f>
        <v>633.44999999999993</v>
      </c>
      <c r="F23" s="15">
        <f>E23+F22</f>
        <v>638.49999999999989</v>
      </c>
      <c r="G23" s="15">
        <f>F23+G22</f>
        <v>1636.1799999999998</v>
      </c>
      <c r="H23" s="15"/>
    </row>
  </sheetData>
  <pageMargins left="0.75" right="0.75" top="1" bottom="1" header="0" footer="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5D0C-5CDF-413A-B822-0A07189C9D30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>
        <f ca="1">YEAR(TODAY())</f>
        <v>2022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5</vt:i4>
      </vt:variant>
      <vt:variant>
        <vt:lpstr>Gràfics</vt:lpstr>
      </vt:variant>
      <vt:variant>
        <vt:i4>1</vt:i4>
      </vt:variant>
    </vt:vector>
  </HeadingPairs>
  <TitlesOfParts>
    <vt:vector size="6" baseType="lpstr">
      <vt:lpstr>Ingressos-despeses</vt:lpstr>
      <vt:lpstr>nivell estudis</vt:lpstr>
      <vt:lpstr>nivell estudis (2)</vt:lpstr>
      <vt:lpstr>comptes</vt:lpstr>
      <vt:lpstr>Full1</vt:lpstr>
      <vt:lpstr>comptes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2022-10-14T15:26:21Z</dcterms:created>
  <dcterms:modified xsi:type="dcterms:W3CDTF">2022-11-12T14:50:34Z</dcterms:modified>
</cp:coreProperties>
</file>