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pa\Documents\Ofimàtica\Excel\Exercicis d'Excel\"/>
    </mc:Choice>
  </mc:AlternateContent>
  <xr:revisionPtr revIDLastSave="0" documentId="13_ncr:1_{DF4EAD48-CDF9-416D-8440-F22465225645}" xr6:coauthVersionLast="47" xr6:coauthVersionMax="47" xr10:uidLastSave="{00000000-0000-0000-0000-000000000000}"/>
  <bookViews>
    <workbookView xWindow="-120" yWindow="-120" windowWidth="29040" windowHeight="15720" xr2:uid="{C92BA68B-DF55-46A7-97FA-434434CA1F8C}"/>
  </bookViews>
  <sheets>
    <sheet name="Banyeres (plantejament)" sheetId="7" r:id="rId1"/>
    <sheet name="Banyeres" sheetId="2" r:id="rId2"/>
    <sheet name="Banyeres (solució)" sheetId="5" r:id="rId3"/>
    <sheet name="Fusteria (plantejament)" sheetId="8" r:id="rId4"/>
    <sheet name="Fusteria" sheetId="3" r:id="rId5"/>
    <sheet name="Fusteria (solució)" sheetId="6" r:id="rId6"/>
    <sheet name="Anells (plantejament)" sheetId="9" r:id="rId7"/>
    <sheet name="Anells" sheetId="1" r:id="rId8"/>
    <sheet name="Anells (solució)" sheetId="4" r:id="rId9"/>
  </sheets>
  <definedNames>
    <definedName name="solver_adj" localSheetId="8" hidden="1">'Anells (solució)'!$C$8:$E$9</definedName>
    <definedName name="solver_adj" localSheetId="2" hidden="1">'Banyeres (solució)'!$G$3:$G$4</definedName>
    <definedName name="solver_adj" localSheetId="5" hidden="1">'Fusteria (solució)'!$G$3:$G$6</definedName>
    <definedName name="solver_cvg" localSheetId="7" hidden="1">0.0001</definedName>
    <definedName name="solver_cvg" localSheetId="8" hidden="1">0.0001</definedName>
    <definedName name="solver_cvg" localSheetId="1" hidden="1">0.0001</definedName>
    <definedName name="solver_cvg" localSheetId="2" hidden="1">0.0001</definedName>
    <definedName name="solver_cvg" localSheetId="4" hidden="1">0.0001</definedName>
    <definedName name="solver_cvg" localSheetId="5" hidden="1">0.0001</definedName>
    <definedName name="solver_drv" localSheetId="7" hidden="1">1</definedName>
    <definedName name="solver_drv" localSheetId="8" hidden="1">1</definedName>
    <definedName name="solver_drv" localSheetId="1" hidden="1">1</definedName>
    <definedName name="solver_drv" localSheetId="2" hidden="1">1</definedName>
    <definedName name="solver_drv" localSheetId="4" hidden="1">2</definedName>
    <definedName name="solver_drv" localSheetId="5" hidden="1">2</definedName>
    <definedName name="solver_eng" localSheetId="7" hidden="1">1</definedName>
    <definedName name="solver_eng" localSheetId="8" hidden="1">1</definedName>
    <definedName name="solver_eng" localSheetId="1" hidden="1">1</definedName>
    <definedName name="solver_eng" localSheetId="2" hidden="1">1</definedName>
    <definedName name="solver_eng" localSheetId="4" hidden="1">1</definedName>
    <definedName name="solver_eng" localSheetId="5" hidden="1">1</definedName>
    <definedName name="solver_est" localSheetId="7" hidden="1">1</definedName>
    <definedName name="solver_est" localSheetId="8" hidden="1">1</definedName>
    <definedName name="solver_est" localSheetId="1" hidden="1">1</definedName>
    <definedName name="solver_est" localSheetId="2" hidden="1">1</definedName>
    <definedName name="solver_est" localSheetId="4" hidden="1">1</definedName>
    <definedName name="solver_est" localSheetId="5" hidden="1">1</definedName>
    <definedName name="solver_itr" localSheetId="7" hidden="1">2147483647</definedName>
    <definedName name="solver_itr" localSheetId="8" hidden="1">2147483647</definedName>
    <definedName name="solver_itr" localSheetId="1" hidden="1">2147483647</definedName>
    <definedName name="solver_itr" localSheetId="2" hidden="1">2147483647</definedName>
    <definedName name="solver_itr" localSheetId="4" hidden="1">2147483647</definedName>
    <definedName name="solver_itr" localSheetId="5" hidden="1">2147483647</definedName>
    <definedName name="solver_lhs1" localSheetId="7" hidden="1">Anells!$C$8:$E$9</definedName>
    <definedName name="solver_lhs1" localSheetId="8" hidden="1">'Anells (solució)'!$C$10:$E$10</definedName>
    <definedName name="solver_lhs1" localSheetId="1" hidden="1">Banyeres!$G$3:$G$4</definedName>
    <definedName name="solver_lhs1" localSheetId="2" hidden="1">'Banyeres (solució)'!$C$5:$E$5</definedName>
    <definedName name="solver_lhs1" localSheetId="4" hidden="1">Fusteria!$C$7:$E$7</definedName>
    <definedName name="solver_lhs1" localSheetId="5" hidden="1">'Fusteria (solució)'!$C$7:$E$7</definedName>
    <definedName name="solver_lhs2" localSheetId="7" hidden="1">Anells!$F$11:$F$12</definedName>
    <definedName name="solver_lhs2" localSheetId="8" hidden="1">'Anells (solució)'!$C$8:$E$9</definedName>
    <definedName name="solver_lhs2" localSheetId="1" hidden="1">Banyeres!$G$3:$G$4</definedName>
    <definedName name="solver_lhs2" localSheetId="2" hidden="1">'Banyeres (solució)'!$G$3:$G$4</definedName>
    <definedName name="solver_lhs2" localSheetId="4" hidden="1">Fusteria!$G$3:$G$6</definedName>
    <definedName name="solver_lhs2" localSheetId="5" hidden="1">'Fusteria (solució)'!$G$3:$G$6</definedName>
    <definedName name="solver_lhs3" localSheetId="7" hidden="1">Anells!$F$11:$F$12</definedName>
    <definedName name="solver_lhs3" localSheetId="8" hidden="1">'Anells (solució)'!$F$11:$F$12</definedName>
    <definedName name="solver_mip" localSheetId="7" hidden="1">2147483647</definedName>
    <definedName name="solver_mip" localSheetId="8" hidden="1">2147483647</definedName>
    <definedName name="solver_mip" localSheetId="1" hidden="1">2147483647</definedName>
    <definedName name="solver_mip" localSheetId="2" hidden="1">2147483647</definedName>
    <definedName name="solver_mip" localSheetId="4" hidden="1">2147483647</definedName>
    <definedName name="solver_mip" localSheetId="5" hidden="1">2147483647</definedName>
    <definedName name="solver_mni" localSheetId="7" hidden="1">30</definedName>
    <definedName name="solver_mni" localSheetId="8" hidden="1">30</definedName>
    <definedName name="solver_mni" localSheetId="1" hidden="1">30</definedName>
    <definedName name="solver_mni" localSheetId="2" hidden="1">30</definedName>
    <definedName name="solver_mni" localSheetId="4" hidden="1">30</definedName>
    <definedName name="solver_mni" localSheetId="5" hidden="1">30</definedName>
    <definedName name="solver_mrt" localSheetId="7" hidden="1">0.075</definedName>
    <definedName name="solver_mrt" localSheetId="8" hidden="1">0.075</definedName>
    <definedName name="solver_mrt" localSheetId="1" hidden="1">0.075</definedName>
    <definedName name="solver_mrt" localSheetId="2" hidden="1">0.075</definedName>
    <definedName name="solver_mrt" localSheetId="4" hidden="1">0.075</definedName>
    <definedName name="solver_mrt" localSheetId="5" hidden="1">0.075</definedName>
    <definedName name="solver_msl" localSheetId="7" hidden="1">2</definedName>
    <definedName name="solver_msl" localSheetId="8" hidden="1">2</definedName>
    <definedName name="solver_msl" localSheetId="1" hidden="1">2</definedName>
    <definedName name="solver_msl" localSheetId="2" hidden="1">2</definedName>
    <definedName name="solver_msl" localSheetId="4" hidden="1">2</definedName>
    <definedName name="solver_msl" localSheetId="5" hidden="1">2</definedName>
    <definedName name="solver_neg" localSheetId="7" hidden="1">1</definedName>
    <definedName name="solver_neg" localSheetId="8" hidden="1">1</definedName>
    <definedName name="solver_neg" localSheetId="1" hidden="1">1</definedName>
    <definedName name="solver_neg" localSheetId="2" hidden="1">1</definedName>
    <definedName name="solver_neg" localSheetId="4" hidden="1">1</definedName>
    <definedName name="solver_neg" localSheetId="5" hidden="1">1</definedName>
    <definedName name="solver_nod" localSheetId="7" hidden="1">2147483647</definedName>
    <definedName name="solver_nod" localSheetId="8" hidden="1">2147483647</definedName>
    <definedName name="solver_nod" localSheetId="1" hidden="1">2147483647</definedName>
    <definedName name="solver_nod" localSheetId="2" hidden="1">2147483647</definedName>
    <definedName name="solver_nod" localSheetId="4" hidden="1">2147483647</definedName>
    <definedName name="solver_nod" localSheetId="5" hidden="1">2147483647</definedName>
    <definedName name="solver_num" localSheetId="7" hidden="1">0</definedName>
    <definedName name="solver_num" localSheetId="8" hidden="1">3</definedName>
    <definedName name="solver_num" localSheetId="1" hidden="1">0</definedName>
    <definedName name="solver_num" localSheetId="2" hidden="1">2</definedName>
    <definedName name="solver_num" localSheetId="4" hidden="1">0</definedName>
    <definedName name="solver_num" localSheetId="5" hidden="1">2</definedName>
    <definedName name="solver_nwt" localSheetId="7" hidden="1">1</definedName>
    <definedName name="solver_nwt" localSheetId="8" hidden="1">1</definedName>
    <definedName name="solver_nwt" localSheetId="1" hidden="1">1</definedName>
    <definedName name="solver_nwt" localSheetId="2" hidden="1">1</definedName>
    <definedName name="solver_nwt" localSheetId="4" hidden="1">1</definedName>
    <definedName name="solver_nwt" localSheetId="5" hidden="1">1</definedName>
    <definedName name="solver_opt" localSheetId="8" hidden="1">'Anells (solució)'!$C$16</definedName>
    <definedName name="solver_opt" localSheetId="2" hidden="1">'Banyeres (solució)'!$H$5</definedName>
    <definedName name="solver_opt" localSheetId="5" hidden="1">'Fusteria (solució)'!$H$7</definedName>
    <definedName name="solver_pre" localSheetId="7" hidden="1">0.000001</definedName>
    <definedName name="solver_pre" localSheetId="8" hidden="1">0.000001</definedName>
    <definedName name="solver_pre" localSheetId="1" hidden="1">0.000001</definedName>
    <definedName name="solver_pre" localSheetId="2" hidden="1">0.000001</definedName>
    <definedName name="solver_pre" localSheetId="4" hidden="1">0.000001</definedName>
    <definedName name="solver_pre" localSheetId="5" hidden="1">0.000001</definedName>
    <definedName name="solver_rbv" localSheetId="7" hidden="1">1</definedName>
    <definedName name="solver_rbv" localSheetId="8" hidden="1">1</definedName>
    <definedName name="solver_rbv" localSheetId="1" hidden="1">1</definedName>
    <definedName name="solver_rbv" localSheetId="2" hidden="1">1</definedName>
    <definedName name="solver_rbv" localSheetId="4" hidden="1">2</definedName>
    <definedName name="solver_rbv" localSheetId="5" hidden="1">2</definedName>
    <definedName name="solver_rel1" localSheetId="7" hidden="1">4</definedName>
    <definedName name="solver_rel1" localSheetId="8" hidden="1">2</definedName>
    <definedName name="solver_rel1" localSheetId="1" hidden="1">4</definedName>
    <definedName name="solver_rel1" localSheetId="2" hidden="1">1</definedName>
    <definedName name="solver_rel1" localSheetId="4" hidden="1">1</definedName>
    <definedName name="solver_rel1" localSheetId="5" hidden="1">1</definedName>
    <definedName name="solver_rel2" localSheetId="7" hidden="1">1</definedName>
    <definedName name="solver_rel2" localSheetId="8" hidden="1">4</definedName>
    <definedName name="solver_rel2" localSheetId="1" hidden="1">4</definedName>
    <definedName name="solver_rel2" localSheetId="2" hidden="1">4</definedName>
    <definedName name="solver_rel2" localSheetId="4" hidden="1">4</definedName>
    <definedName name="solver_rel2" localSheetId="5" hidden="1">4</definedName>
    <definedName name="solver_rel3" localSheetId="7" hidden="1">1</definedName>
    <definedName name="solver_rel3" localSheetId="8" hidden="1">1</definedName>
    <definedName name="solver_rhs1" localSheetId="7" hidden="1">"entero"</definedName>
    <definedName name="solver_rhs1" localSheetId="8" hidden="1">'Anells (solució)'!$C$3:$E$3</definedName>
    <definedName name="solver_rhs1" localSheetId="1" hidden="1">"entero"</definedName>
    <definedName name="solver_rhs1" localSheetId="2" hidden="1">'Banyeres (solució)'!$C$6:$E$6</definedName>
    <definedName name="solver_rhs1" localSheetId="4" hidden="1">Fusteria!$C$8:$E$8</definedName>
    <definedName name="solver_rhs1" localSheetId="5" hidden="1">'Fusteria (solució)'!$C$8:$E$8</definedName>
    <definedName name="solver_rhs2" localSheetId="7" hidden="1">Anells!$G$11:$G$12</definedName>
    <definedName name="solver_rhs2" localSheetId="8" hidden="1">"entero"</definedName>
    <definedName name="solver_rhs2" localSheetId="1" hidden="1">"entero"</definedName>
    <definedName name="solver_rhs2" localSheetId="2" hidden="1">"entero"</definedName>
    <definedName name="solver_rhs2" localSheetId="4" hidden="1">"entero"</definedName>
    <definedName name="solver_rhs2" localSheetId="5" hidden="1">"entero"</definedName>
    <definedName name="solver_rhs3" localSheetId="7" hidden="1">Anells!$G$11:$G$12</definedName>
    <definedName name="solver_rhs3" localSheetId="8" hidden="1">'Anells (solució)'!$G$11:$G$12</definedName>
    <definedName name="solver_rlx" localSheetId="7" hidden="1">2</definedName>
    <definedName name="solver_rlx" localSheetId="8" hidden="1">2</definedName>
    <definedName name="solver_rlx" localSheetId="1" hidden="1">2</definedName>
    <definedName name="solver_rlx" localSheetId="2" hidden="1">2</definedName>
    <definedName name="solver_rlx" localSheetId="4" hidden="1">2</definedName>
    <definedName name="solver_rlx" localSheetId="5" hidden="1">2</definedName>
    <definedName name="solver_rsd" localSheetId="7" hidden="1">0</definedName>
    <definedName name="solver_rsd" localSheetId="8" hidden="1">0</definedName>
    <definedName name="solver_rsd" localSheetId="1" hidden="1">0</definedName>
    <definedName name="solver_rsd" localSheetId="2" hidden="1">0</definedName>
    <definedName name="solver_rsd" localSheetId="4" hidden="1">0</definedName>
    <definedName name="solver_rsd" localSheetId="5" hidden="1">0</definedName>
    <definedName name="solver_scl" localSheetId="7" hidden="1">1</definedName>
    <definedName name="solver_scl" localSheetId="8" hidden="1">1</definedName>
    <definedName name="solver_scl" localSheetId="1" hidden="1">1</definedName>
    <definedName name="solver_scl" localSheetId="2" hidden="1">1</definedName>
    <definedName name="solver_scl" localSheetId="4" hidden="1">2</definedName>
    <definedName name="solver_scl" localSheetId="5" hidden="1">2</definedName>
    <definedName name="solver_sho" localSheetId="7" hidden="1">2</definedName>
    <definedName name="solver_sho" localSheetId="8" hidden="1">2</definedName>
    <definedName name="solver_sho" localSheetId="1" hidden="1">2</definedName>
    <definedName name="solver_sho" localSheetId="2" hidden="1">2</definedName>
    <definedName name="solver_sho" localSheetId="4" hidden="1">2</definedName>
    <definedName name="solver_sho" localSheetId="5" hidden="1">2</definedName>
    <definedName name="solver_ssz" localSheetId="7" hidden="1">100</definedName>
    <definedName name="solver_ssz" localSheetId="8" hidden="1">100</definedName>
    <definedName name="solver_ssz" localSheetId="1" hidden="1">100</definedName>
    <definedName name="solver_ssz" localSheetId="2" hidden="1">100</definedName>
    <definedName name="solver_ssz" localSheetId="4" hidden="1">100</definedName>
    <definedName name="solver_ssz" localSheetId="5" hidden="1">100</definedName>
    <definedName name="solver_tim" localSheetId="7" hidden="1">2147483647</definedName>
    <definedName name="solver_tim" localSheetId="8" hidden="1">2147483647</definedName>
    <definedName name="solver_tim" localSheetId="1" hidden="1">2147483647</definedName>
    <definedName name="solver_tim" localSheetId="2" hidden="1">2147483647</definedName>
    <definedName name="solver_tim" localSheetId="4" hidden="1">2147483647</definedName>
    <definedName name="solver_tim" localSheetId="5" hidden="1">2147483647</definedName>
    <definedName name="solver_tol" localSheetId="7" hidden="1">0.01</definedName>
    <definedName name="solver_tol" localSheetId="8" hidden="1">0.01</definedName>
    <definedName name="solver_tol" localSheetId="1" hidden="1">0.01</definedName>
    <definedName name="solver_tol" localSheetId="2" hidden="1">0.01</definedName>
    <definedName name="solver_tol" localSheetId="4" hidden="1">0.01</definedName>
    <definedName name="solver_tol" localSheetId="5" hidden="1">0.01</definedName>
    <definedName name="solver_typ" localSheetId="7" hidden="1">1</definedName>
    <definedName name="solver_typ" localSheetId="8" hidden="1">2</definedName>
    <definedName name="solver_typ" localSheetId="1" hidden="1">1</definedName>
    <definedName name="solver_typ" localSheetId="2" hidden="1">1</definedName>
    <definedName name="solver_typ" localSheetId="4" hidden="1">1</definedName>
    <definedName name="solver_typ" localSheetId="5" hidden="1">1</definedName>
    <definedName name="solver_val" localSheetId="7" hidden="1">0</definedName>
    <definedName name="solver_val" localSheetId="8" hidden="1">0</definedName>
    <definedName name="solver_val" localSheetId="1" hidden="1">0</definedName>
    <definedName name="solver_val" localSheetId="2" hidden="1">0</definedName>
    <definedName name="solver_val" localSheetId="4" hidden="1">0</definedName>
    <definedName name="solver_val" localSheetId="5" hidden="1">0</definedName>
    <definedName name="solver_ver" localSheetId="7" hidden="1">3</definedName>
    <definedName name="solver_ver" localSheetId="8" hidden="1">3</definedName>
    <definedName name="solver_ver" localSheetId="1" hidden="1">3</definedName>
    <definedName name="solver_ver" localSheetId="2" hidden="1">3</definedName>
    <definedName name="solver_ver" localSheetId="4" hidden="1">3</definedName>
    <definedName name="solver_ver" localSheetId="5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7" i="6" l="1"/>
  <c r="D7" i="6"/>
  <c r="C7" i="6"/>
  <c r="H6" i="6"/>
  <c r="H5" i="6"/>
  <c r="H4" i="6"/>
  <c r="H3" i="6"/>
  <c r="E5" i="5"/>
  <c r="D5" i="5"/>
  <c r="C5" i="5"/>
  <c r="H4" i="5"/>
  <c r="H3" i="5"/>
  <c r="E14" i="4"/>
  <c r="D14" i="4"/>
  <c r="C14" i="4"/>
  <c r="E13" i="4"/>
  <c r="D13" i="4"/>
  <c r="C13" i="4"/>
  <c r="E12" i="4"/>
  <c r="D12" i="4"/>
  <c r="C12" i="4"/>
  <c r="E11" i="4"/>
  <c r="D11" i="4"/>
  <c r="C11" i="4"/>
  <c r="E10" i="4"/>
  <c r="D10" i="4"/>
  <c r="C10" i="4"/>
  <c r="H4" i="3"/>
  <c r="H5" i="3"/>
  <c r="H6" i="3"/>
  <c r="H3" i="3"/>
  <c r="D7" i="3"/>
  <c r="E7" i="3"/>
  <c r="C7" i="3"/>
  <c r="D5" i="2"/>
  <c r="E5" i="2"/>
  <c r="C5" i="2"/>
  <c r="H4" i="2"/>
  <c r="H3" i="2"/>
  <c r="D13" i="1"/>
  <c r="E13" i="1"/>
  <c r="D14" i="1"/>
  <c r="E14" i="1"/>
  <c r="C14" i="1"/>
  <c r="C13" i="1"/>
  <c r="D11" i="1"/>
  <c r="E11" i="1"/>
  <c r="D12" i="1"/>
  <c r="E12" i="1"/>
  <c r="C12" i="1"/>
  <c r="C11" i="1"/>
  <c r="D10" i="1"/>
  <c r="E10" i="1"/>
  <c r="C10" i="1"/>
  <c r="H7" i="6" l="1"/>
  <c r="H5" i="5"/>
  <c r="F12" i="4"/>
  <c r="F11" i="4"/>
  <c r="C16" i="4"/>
  <c r="H7" i="3"/>
  <c r="H5" i="2"/>
  <c r="F12" i="1"/>
  <c r="F11" i="1"/>
  <c r="C16" i="1"/>
</calcChain>
</file>

<file path=xl/sharedStrings.xml><?xml version="1.0" encoding="utf-8"?>
<sst xmlns="http://schemas.openxmlformats.org/spreadsheetml/2006/main" count="80" uniqueCount="37">
  <si>
    <t>Model 1</t>
  </si>
  <si>
    <t>Model 2</t>
  </si>
  <si>
    <t>Model 3</t>
  </si>
  <si>
    <t>Unitats demanades</t>
  </si>
  <si>
    <t>Hores cablejat per unitat</t>
  </si>
  <si>
    <t>Hores guarniments per unitat</t>
  </si>
  <si>
    <t>Cost de producció</t>
  </si>
  <si>
    <t>Cost de compra</t>
  </si>
  <si>
    <t>Unitats fabricades</t>
  </si>
  <si>
    <t>Unitats comprades</t>
  </si>
  <si>
    <t>Total unitats</t>
  </si>
  <si>
    <t>Invertides</t>
  </si>
  <si>
    <t>Disponibles</t>
  </si>
  <si>
    <t>Hores cablejat</t>
  </si>
  <si>
    <t>Hores guarniments</t>
  </si>
  <si>
    <t>Despeses de producció</t>
  </si>
  <si>
    <t>Despeses de compra</t>
  </si>
  <si>
    <t>Total despeses</t>
  </si>
  <si>
    <t>Bombes</t>
  </si>
  <si>
    <t>Instal·lació</t>
  </si>
  <si>
    <t>Tub</t>
  </si>
  <si>
    <t>Consums</t>
  </si>
  <si>
    <t>Guanys</t>
  </si>
  <si>
    <t>Tallant</t>
  </si>
  <si>
    <t>Pintant</t>
  </si>
  <si>
    <t>Model Aqua Spa</t>
  </si>
  <si>
    <t>Model Hydro-Lux</t>
  </si>
  <si>
    <t>Disponibilitat</t>
  </si>
  <si>
    <t>Guany/unitat</t>
  </si>
  <si>
    <t>Unitats</t>
  </si>
  <si>
    <t>Muntant</t>
  </si>
  <si>
    <t>Model A</t>
  </si>
  <si>
    <t>Model B</t>
  </si>
  <si>
    <t>Model B sense pintura</t>
  </si>
  <si>
    <t>Model C</t>
  </si>
  <si>
    <t>Disponibilitat d'hores</t>
  </si>
  <si>
    <t>Consum d'hores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</si>
</sst>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right"/>
    </xf>
    <xf numFmtId="0" fontId="2" fillId="0" borderId="1" xfId="0" applyFont="1" applyBorder="1"/>
    <xf numFmtId="44" fontId="3" fillId="0" borderId="1" xfId="1" applyFont="1" applyFill="1" applyBorder="1"/>
    <xf numFmtId="3" fontId="2" fillId="0" borderId="1" xfId="2" applyNumberFormat="1" applyFont="1" applyBorder="1"/>
    <xf numFmtId="3" fontId="2" fillId="3" borderId="1" xfId="2" applyNumberFormat="1" applyFont="1" applyFill="1" applyBorder="1"/>
    <xf numFmtId="44" fontId="4" fillId="4" borderId="1" xfId="1" applyFont="1" applyFill="1" applyBorder="1"/>
    <xf numFmtId="3" fontId="6" fillId="2" borderId="1" xfId="2" applyNumberFormat="1" applyFont="1" applyFill="1" applyBorder="1"/>
    <xf numFmtId="0" fontId="0" fillId="0" borderId="1" xfId="0" applyBorder="1"/>
    <xf numFmtId="0" fontId="0" fillId="0" borderId="1" xfId="0" applyBorder="1" applyAlignment="1">
      <alignment horizontal="right"/>
    </xf>
    <xf numFmtId="44" fontId="0" fillId="0" borderId="1" xfId="1" applyFont="1" applyBorder="1"/>
    <xf numFmtId="44" fontId="0" fillId="0" borderId="1" xfId="0" applyNumberFormat="1" applyBorder="1"/>
    <xf numFmtId="4" fontId="0" fillId="0" borderId="1" xfId="0" applyNumberFormat="1" applyBorder="1"/>
    <xf numFmtId="3" fontId="0" fillId="0" borderId="1" xfId="0" applyNumberFormat="1" applyBorder="1"/>
    <xf numFmtId="3" fontId="0" fillId="3" borderId="1" xfId="0" applyNumberFormat="1" applyFill="1" applyBorder="1"/>
    <xf numFmtId="4" fontId="0" fillId="3" borderId="1" xfId="0" applyNumberFormat="1" applyFill="1" applyBorder="1"/>
    <xf numFmtId="44" fontId="5" fillId="4" borderId="1" xfId="0" applyNumberFormat="1" applyFont="1" applyFill="1" applyBorder="1"/>
    <xf numFmtId="0" fontId="0" fillId="4" borderId="1" xfId="0" applyFill="1" applyBorder="1"/>
    <xf numFmtId="0" fontId="5" fillId="2" borderId="1" xfId="0" applyFont="1" applyFill="1" applyBorder="1"/>
    <xf numFmtId="0" fontId="0" fillId="4" borderId="1" xfId="0" applyFill="1" applyBorder="1" applyAlignment="1">
      <alignment horizontal="right"/>
    </xf>
    <xf numFmtId="0" fontId="2" fillId="4" borderId="1" xfId="0" applyFont="1" applyFill="1" applyBorder="1"/>
    <xf numFmtId="3" fontId="5" fillId="2" borderId="1" xfId="0" applyNumberFormat="1" applyFont="1" applyFill="1" applyBorder="1"/>
    <xf numFmtId="44" fontId="5" fillId="4" borderId="1" xfId="1" applyFont="1" applyFill="1" applyBorder="1"/>
  </cellXfs>
  <cellStyles count="3">
    <cellStyle name="Coma" xfId="2" builtinId="3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0</xdr:rowOff>
    </xdr:from>
    <xdr:to>
      <xdr:col>13</xdr:col>
      <xdr:colOff>38100</xdr:colOff>
      <xdr:row>18</xdr:row>
      <xdr:rowOff>28575</xdr:rowOff>
    </xdr:to>
    <xdr:sp macro="" textlink="">
      <xdr:nvSpPr>
        <xdr:cNvPr id="2" name="QuadreDeText 1">
          <a:extLst>
            <a:ext uri="{FF2B5EF4-FFF2-40B4-BE49-F238E27FC236}">
              <a16:creationId xmlns:a16="http://schemas.microsoft.com/office/drawing/2014/main" id="{3C71D0A1-0BD0-5C97-2F86-F455B0DD2E62}"/>
            </a:ext>
          </a:extLst>
        </xdr:cNvPr>
        <xdr:cNvSpPr txBox="1"/>
      </xdr:nvSpPr>
      <xdr:spPr>
        <a:xfrm>
          <a:off x="600075" y="190500"/>
          <a:ext cx="7362825" cy="3267075"/>
        </a:xfrm>
        <a:prstGeom prst="rect">
          <a:avLst/>
        </a:prstGeom>
        <a:solidFill>
          <a:schemeClr val="accent6">
            <a:lumMod val="20000"/>
            <a:lumOff val="80000"/>
            <a:alpha val="7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/>
          <a:r>
            <a:rPr lang="ca-E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L'empresa Banyeres Cresta Blava, SA ven dos models de banyeres d'hidromassatge: Aqua-Spa i Hydro-Lux. La companyia compra banyeres prefabricades de fibra de vidre i instal·la una bomba d'aigua comuna i la quantitat apropiada de tub en cada banyera d'hidromassatge. El nombre d'hores que es necessita per instal·lar cada model, el tub que cal, i el guany per a cada un dels dos models es descriu a la taula següent.</a:t>
          </a:r>
        </a:p>
        <a:p>
          <a:endParaRPr lang="ca-ES" sz="14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a-E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Model de banyera	Hores d'instal·lació	Tub necessari	Guany</a:t>
          </a:r>
        </a:p>
        <a:p>
          <a:r>
            <a:rPr lang="ca-E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Aqua Spa		9 hores		4 m		350 €</a:t>
          </a:r>
        </a:p>
        <a:p>
          <a:r>
            <a:rPr lang="ca-E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Hydro-Lux		6 hores		5,33 m		300 €</a:t>
          </a:r>
        </a:p>
        <a:p>
          <a:endParaRPr lang="ca-ES" sz="14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a-ES" sz="14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companyia espera disposar de </a:t>
          </a:r>
          <a:r>
            <a:rPr lang="ca-E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200 bombes, 1.570 hores de treball, i 960 m de tub</a:t>
          </a:r>
          <a:r>
            <a:rPr lang="ca-ES" sz="14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durant el següent trimestre</a:t>
          </a:r>
          <a:r>
            <a:rPr lang="ca-E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L'empresa pot vendre totes les banyeres d'hidromassatge que construeix.</a:t>
          </a:r>
        </a:p>
        <a:p>
          <a:pPr algn="just"/>
          <a:r>
            <a:rPr lang="ca-E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Crea un model de full de càlcul per a determinar la quantitat òptima de banyeres Aqua-Spa i Hydro-Lux que cal produir per tal de maximitzar els guanys.</a:t>
          </a:r>
          <a:endParaRPr lang="ca-ES" sz="14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9525</xdr:rowOff>
    </xdr:from>
    <xdr:to>
      <xdr:col>13</xdr:col>
      <xdr:colOff>390525</xdr:colOff>
      <xdr:row>15</xdr:row>
      <xdr:rowOff>57150</xdr:rowOff>
    </xdr:to>
    <xdr:sp macro="" textlink="">
      <xdr:nvSpPr>
        <xdr:cNvPr id="2" name="QuadreDeText 1">
          <a:extLst>
            <a:ext uri="{FF2B5EF4-FFF2-40B4-BE49-F238E27FC236}">
              <a16:creationId xmlns:a16="http://schemas.microsoft.com/office/drawing/2014/main" id="{A8CDF5D1-1C3E-0012-394F-A30CE6DADDA3}"/>
            </a:ext>
          </a:extLst>
        </xdr:cNvPr>
        <xdr:cNvSpPr txBox="1"/>
      </xdr:nvSpPr>
      <xdr:spPr>
        <a:xfrm>
          <a:off x="619125" y="200025"/>
          <a:ext cx="7696200" cy="2714625"/>
        </a:xfrm>
        <a:prstGeom prst="rect">
          <a:avLst/>
        </a:prstGeom>
        <a:solidFill>
          <a:schemeClr val="accent6">
            <a:lumMod val="20000"/>
            <a:lumOff val="80000"/>
            <a:alpha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/>
          <a:r>
            <a:rPr lang="ca-E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Joan Fuster és un fabricant de mobles per compte propi. Fa tres estils diferents de taules: A, B, i C. Cada model de taula requereix una certa quantitat de temps per al tall de parts components, per al muntatge, i per a la pintura. En Joan pot vendre totes les unitats que fa. El model B pot ser venut pintat o sense pintar. Utilitzeu les dades de sota per formular un model de full de càlcul que us ajudarà a determinar les quantitats de productes que en Joan ha de fabricar per a maximitzar el seu benefici.</a:t>
          </a:r>
        </a:p>
        <a:p>
          <a:endParaRPr lang="ca-ES" sz="14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a-E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Model			Tallant	Muntant	Pintant	Guany per taula</a:t>
          </a:r>
          <a:endParaRPr lang="ca-ES" sz="1400" b="1">
            <a:effectLst/>
          </a:endParaRPr>
        </a:p>
        <a:p>
          <a:r>
            <a:rPr lang="ca-E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			1	2	4	35 €</a:t>
          </a:r>
        </a:p>
        <a:p>
          <a:r>
            <a:rPr lang="ca-E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			2	4	4	40 €</a:t>
          </a:r>
        </a:p>
        <a:p>
          <a:r>
            <a:rPr lang="ca-E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(sense pintura)		2	4	0	20 €</a:t>
          </a:r>
        </a:p>
        <a:p>
          <a:r>
            <a:rPr lang="ca-E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			3	7	5	50 €</a:t>
          </a:r>
        </a:p>
        <a:p>
          <a:r>
            <a:rPr lang="ca-E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Capacitat d'hores mensuals	200	300	150</a:t>
          </a:r>
        </a:p>
        <a:p>
          <a:r>
            <a:rPr lang="ca-E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endParaRPr lang="ca-E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19050</xdr:rowOff>
    </xdr:from>
    <xdr:to>
      <xdr:col>13</xdr:col>
      <xdr:colOff>466725</xdr:colOff>
      <xdr:row>30</xdr:row>
      <xdr:rowOff>104775</xdr:rowOff>
    </xdr:to>
    <xdr:sp macro="" textlink="">
      <xdr:nvSpPr>
        <xdr:cNvPr id="2" name="QuadreDeText 1">
          <a:extLst>
            <a:ext uri="{FF2B5EF4-FFF2-40B4-BE49-F238E27FC236}">
              <a16:creationId xmlns:a16="http://schemas.microsoft.com/office/drawing/2014/main" id="{E2130743-7BC9-742C-6D0D-E2C1DE608A6D}"/>
            </a:ext>
          </a:extLst>
        </xdr:cNvPr>
        <xdr:cNvSpPr txBox="1"/>
      </xdr:nvSpPr>
      <xdr:spPr>
        <a:xfrm>
          <a:off x="609600" y="209550"/>
          <a:ext cx="7781925" cy="5610225"/>
        </a:xfrm>
        <a:prstGeom prst="rect">
          <a:avLst/>
        </a:prstGeom>
        <a:solidFill>
          <a:schemeClr val="accent6">
            <a:lumMod val="20000"/>
            <a:lumOff val="80000"/>
            <a:alpha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/>
          <a:r>
            <a:rPr lang="ca-E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L’empresa Electro-Poly, SA és líder mundial en la fabricació d'anells de lliscament. Un anell de lliscament és un dispositiu d'acoblament elèctric que permet que el corrent passi a través d'una connexió de gir o rotació. Recentment, la companyia va rebre una comanda per valor de 750.000 € per diverses quantitats de tres tipus d'anells de lliscament. Cada anell de lliscament requereix una certa quantitat de temps per al cablejat i els guarniments. Aquesta taula resumeix els requisits per als tres models d'anells i les quantitats demanades:</a:t>
          </a:r>
        </a:p>
        <a:p>
          <a:r>
            <a:rPr lang="ca-E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ca-E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		Model 1	Model 2	Model 3</a:t>
          </a:r>
        </a:p>
        <a:p>
          <a:r>
            <a:rPr lang="ca-E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Unitats demanades		3.000	2.000	900</a:t>
          </a:r>
        </a:p>
        <a:p>
          <a:r>
            <a:rPr lang="ca-E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Hores de cablejat per unitat	2	1,5	3</a:t>
          </a:r>
        </a:p>
        <a:p>
          <a:r>
            <a:rPr lang="ca-E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Hores de guarniments per unitat	1	2	1</a:t>
          </a:r>
        </a:p>
        <a:p>
          <a:endParaRPr lang="ca-ES" sz="14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just"/>
          <a:r>
            <a:rPr lang="ca-E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Desafortunadament, Electro-Poly, SA no té prou capacitat d'hores de cablejat i guarniments per terminar la comanda abans de la seva data de venciment. L'empresa només compta amb </a:t>
          </a:r>
          <a:r>
            <a:rPr lang="ca-E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10.000 hores de capacitat de cablejat i 5.000 hores de guarniments</a:t>
          </a:r>
          <a:r>
            <a:rPr lang="ca-E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disponibles per dedicar a aquesta finalitat. No obstant això, l'empresa pot subcontractar qualsevol part de la comanda. Els costos unitaris de producció de cada producte "model de la casa" i els costos de compra dels productes acabats d'un subcontractista es resumeixen a continuació:</a:t>
          </a:r>
        </a:p>
        <a:p>
          <a:r>
            <a:rPr lang="ca-E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ca-E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		</a:t>
          </a:r>
          <a:r>
            <a:rPr lang="ca-E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Model 1	Model 2	Model 3</a:t>
          </a:r>
        </a:p>
        <a:p>
          <a:r>
            <a:rPr lang="ca-E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Cost de producció		50 €	83 €	130 €</a:t>
          </a:r>
        </a:p>
        <a:p>
          <a:r>
            <a:rPr lang="ca-E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Cost de compra		60 €	97 €	145 €</a:t>
          </a:r>
        </a:p>
        <a:p>
          <a:endParaRPr lang="ca-ES" sz="14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just"/>
          <a:r>
            <a:rPr lang="ca-E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Determina la quantitat d'anells de lliscament que cal fabricar i la quantitat que cal comprar per tal de servir la comanda del client amb el menor cost possible.</a:t>
          </a:r>
        </a:p>
        <a:p>
          <a:endParaRPr lang="ca-ES" sz="1400"/>
        </a:p>
      </xdr:txBody>
    </xdr:sp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ici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E6413-E1F2-454F-8702-D55650A71FBE}">
  <dimension ref="A1"/>
  <sheetViews>
    <sheetView showGridLines="0" tabSelected="1" workbookViewId="0">
      <selection activeCell="D31" sqref="D31"/>
    </sheetView>
  </sheetViews>
  <sheetFormatPr defaultRowHeight="15" x14ac:dyDescent="0.25"/>
  <sheetData/>
  <sheetProtection sheet="1" objects="1" scenarios="1" selectLockedCells="1" selectUnlockedCell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F273D-341B-49BB-8D90-65372C325B45}">
  <dimension ref="B2:H6"/>
  <sheetViews>
    <sheetView zoomScale="150" zoomScaleNormal="150" workbookViewId="0">
      <selection activeCell="C5" sqref="C5"/>
    </sheetView>
  </sheetViews>
  <sheetFormatPr defaultRowHeight="15" x14ac:dyDescent="0.25"/>
  <cols>
    <col min="2" max="2" width="16.28515625" bestFit="1" customWidth="1"/>
    <col min="3" max="8" width="13.85546875" customWidth="1"/>
  </cols>
  <sheetData>
    <row r="2" spans="2:8" x14ac:dyDescent="0.25">
      <c r="C2" s="10" t="s">
        <v>18</v>
      </c>
      <c r="D2" s="10" t="s">
        <v>19</v>
      </c>
      <c r="E2" s="10" t="s">
        <v>20</v>
      </c>
      <c r="F2" s="10" t="s">
        <v>28</v>
      </c>
      <c r="G2" s="10" t="s">
        <v>29</v>
      </c>
      <c r="H2" s="20" t="s">
        <v>22</v>
      </c>
    </row>
    <row r="3" spans="2:8" x14ac:dyDescent="0.25">
      <c r="B3" s="9" t="s">
        <v>25</v>
      </c>
      <c r="C3" s="9">
        <v>1</v>
      </c>
      <c r="D3" s="9">
        <v>9</v>
      </c>
      <c r="E3" s="9">
        <v>4</v>
      </c>
      <c r="F3" s="11">
        <v>350</v>
      </c>
      <c r="G3" s="19">
        <v>0</v>
      </c>
      <c r="H3" s="12">
        <f>F3*G3</f>
        <v>0</v>
      </c>
    </row>
    <row r="4" spans="2:8" x14ac:dyDescent="0.25">
      <c r="B4" s="9" t="s">
        <v>26</v>
      </c>
      <c r="C4" s="9">
        <v>1</v>
      </c>
      <c r="D4" s="9">
        <v>6</v>
      </c>
      <c r="E4" s="9">
        <v>5.33</v>
      </c>
      <c r="F4" s="11">
        <v>300</v>
      </c>
      <c r="G4" s="19">
        <v>0</v>
      </c>
      <c r="H4" s="12">
        <f>F4*G4</f>
        <v>0</v>
      </c>
    </row>
    <row r="5" spans="2:8" x14ac:dyDescent="0.25">
      <c r="B5" s="9" t="s">
        <v>21</v>
      </c>
      <c r="C5" s="14">
        <f>C3*$G$3+C4*$G$4</f>
        <v>0</v>
      </c>
      <c r="D5" s="14">
        <f>D3*$G$3+D4*$G$4</f>
        <v>0</v>
      </c>
      <c r="E5" s="13">
        <f>E3*$G$3+E4*$G$4</f>
        <v>0</v>
      </c>
      <c r="H5" s="17">
        <f>SUM(H3:H4)</f>
        <v>0</v>
      </c>
    </row>
    <row r="6" spans="2:8" x14ac:dyDescent="0.25">
      <c r="B6" s="9" t="s">
        <v>27</v>
      </c>
      <c r="C6" s="15">
        <v>200</v>
      </c>
      <c r="D6" s="15">
        <v>1570</v>
      </c>
      <c r="E6" s="16">
        <v>960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76842-3C35-4290-9C0D-24EDBB545623}">
  <dimension ref="B2:H6"/>
  <sheetViews>
    <sheetView zoomScale="150" zoomScaleNormal="150" workbookViewId="0"/>
  </sheetViews>
  <sheetFormatPr defaultRowHeight="15" x14ac:dyDescent="0.25"/>
  <cols>
    <col min="2" max="2" width="16.28515625" bestFit="1" customWidth="1"/>
    <col min="3" max="8" width="13.85546875" customWidth="1"/>
  </cols>
  <sheetData>
    <row r="2" spans="2:8" x14ac:dyDescent="0.25">
      <c r="C2" s="10" t="s">
        <v>18</v>
      </c>
      <c r="D2" s="10" t="s">
        <v>19</v>
      </c>
      <c r="E2" s="10" t="s">
        <v>20</v>
      </c>
      <c r="F2" s="10" t="s">
        <v>28</v>
      </c>
      <c r="G2" s="10" t="s">
        <v>29</v>
      </c>
      <c r="H2" s="20" t="s">
        <v>22</v>
      </c>
    </row>
    <row r="3" spans="2:8" x14ac:dyDescent="0.25">
      <c r="B3" s="9" t="s">
        <v>25</v>
      </c>
      <c r="C3" s="9">
        <v>1</v>
      </c>
      <c r="D3" s="9">
        <v>9</v>
      </c>
      <c r="E3" s="9">
        <v>4</v>
      </c>
      <c r="F3" s="11">
        <v>350</v>
      </c>
      <c r="G3" s="19">
        <v>123</v>
      </c>
      <c r="H3" s="12">
        <f>F3*G3</f>
        <v>43050</v>
      </c>
    </row>
    <row r="4" spans="2:8" x14ac:dyDescent="0.25">
      <c r="B4" s="9" t="s">
        <v>26</v>
      </c>
      <c r="C4" s="9">
        <v>1</v>
      </c>
      <c r="D4" s="9">
        <v>6</v>
      </c>
      <c r="E4" s="9">
        <v>5.33</v>
      </c>
      <c r="F4" s="11">
        <v>300</v>
      </c>
      <c r="G4" s="19">
        <v>77</v>
      </c>
      <c r="H4" s="12">
        <f>F4*G4</f>
        <v>23100</v>
      </c>
    </row>
    <row r="5" spans="2:8" x14ac:dyDescent="0.25">
      <c r="B5" s="9" t="s">
        <v>21</v>
      </c>
      <c r="C5" s="14">
        <f>C3*$G$3+C4*$G$4</f>
        <v>200</v>
      </c>
      <c r="D5" s="14">
        <f>D3*$G$3+D4*$G$4</f>
        <v>1569</v>
      </c>
      <c r="E5" s="13">
        <f>E3*$G$3+E4*$G$4</f>
        <v>902.41000000000008</v>
      </c>
      <c r="H5" s="17">
        <f>SUM(H3:H4)</f>
        <v>66150</v>
      </c>
    </row>
    <row r="6" spans="2:8" x14ac:dyDescent="0.25">
      <c r="B6" s="9" t="s">
        <v>27</v>
      </c>
      <c r="C6" s="15">
        <v>200</v>
      </c>
      <c r="D6" s="15">
        <v>1570</v>
      </c>
      <c r="E6" s="16">
        <v>960</v>
      </c>
    </row>
  </sheetData>
  <sheetProtection sheet="1" objects="1" scenarios="1" selectLockedCells="1" selectUnlockedCell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A3964-BD6F-44DD-8651-8D3A1C961DA3}">
  <dimension ref="A1"/>
  <sheetViews>
    <sheetView showGridLines="0" workbookViewId="0">
      <selection activeCell="P13" sqref="P13"/>
    </sheetView>
  </sheetViews>
  <sheetFormatPr defaultRowHeight="15" x14ac:dyDescent="0.25"/>
  <sheetData/>
  <sheetProtection sheet="1" objects="1" scenarios="1" selectLockedCells="1" selectUnlockedCells="1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0AA6B-071D-4882-88A6-74BD187BD1B3}">
  <dimension ref="B2:H8"/>
  <sheetViews>
    <sheetView zoomScale="150" zoomScaleNormal="150" workbookViewId="0"/>
  </sheetViews>
  <sheetFormatPr defaultRowHeight="15" x14ac:dyDescent="0.25"/>
  <cols>
    <col min="2" max="2" width="21" bestFit="1" customWidth="1"/>
    <col min="3" max="8" width="13.140625" customWidth="1"/>
  </cols>
  <sheetData>
    <row r="2" spans="2:8" x14ac:dyDescent="0.25">
      <c r="C2" s="10" t="s">
        <v>23</v>
      </c>
      <c r="D2" s="10" t="s">
        <v>30</v>
      </c>
      <c r="E2" s="10" t="s">
        <v>24</v>
      </c>
      <c r="F2" s="10" t="s">
        <v>28</v>
      </c>
      <c r="G2" s="10" t="s">
        <v>29</v>
      </c>
      <c r="H2" s="10" t="s">
        <v>22</v>
      </c>
    </row>
    <row r="3" spans="2:8" x14ac:dyDescent="0.25">
      <c r="B3" s="9" t="s">
        <v>31</v>
      </c>
      <c r="C3" s="9">
        <v>1</v>
      </c>
      <c r="D3" s="9">
        <v>2</v>
      </c>
      <c r="E3" s="9">
        <v>4</v>
      </c>
      <c r="F3" s="11">
        <v>35</v>
      </c>
      <c r="G3" s="22">
        <v>0</v>
      </c>
      <c r="H3" s="11">
        <f>F3*G3</f>
        <v>0</v>
      </c>
    </row>
    <row r="4" spans="2:8" x14ac:dyDescent="0.25">
      <c r="B4" s="9" t="s">
        <v>32</v>
      </c>
      <c r="C4" s="9">
        <v>2</v>
      </c>
      <c r="D4" s="9">
        <v>4</v>
      </c>
      <c r="E4" s="9">
        <v>4</v>
      </c>
      <c r="F4" s="11">
        <v>40</v>
      </c>
      <c r="G4" s="22">
        <v>0</v>
      </c>
      <c r="H4" s="11">
        <f t="shared" ref="H4:H6" si="0">F4*G4</f>
        <v>0</v>
      </c>
    </row>
    <row r="5" spans="2:8" x14ac:dyDescent="0.25">
      <c r="B5" s="9" t="s">
        <v>33</v>
      </c>
      <c r="C5" s="9">
        <v>2</v>
      </c>
      <c r="D5" s="9">
        <v>4</v>
      </c>
      <c r="E5" s="9">
        <v>0</v>
      </c>
      <c r="F5" s="11">
        <v>20</v>
      </c>
      <c r="G5" s="22">
        <v>0</v>
      </c>
      <c r="H5" s="11">
        <f t="shared" si="0"/>
        <v>0</v>
      </c>
    </row>
    <row r="6" spans="2:8" x14ac:dyDescent="0.25">
      <c r="B6" s="9" t="s">
        <v>34</v>
      </c>
      <c r="C6" s="9">
        <v>3</v>
      </c>
      <c r="D6" s="9">
        <v>7</v>
      </c>
      <c r="E6" s="9">
        <v>5</v>
      </c>
      <c r="F6" s="11">
        <v>50</v>
      </c>
      <c r="G6" s="22">
        <v>0</v>
      </c>
      <c r="H6" s="11">
        <f t="shared" si="0"/>
        <v>0</v>
      </c>
    </row>
    <row r="7" spans="2:8" x14ac:dyDescent="0.25">
      <c r="B7" s="9" t="s">
        <v>36</v>
      </c>
      <c r="C7" s="9">
        <f>SUMPRODUCT(C3:C6,$G$3:$G$6)</f>
        <v>0</v>
      </c>
      <c r="D7" s="9">
        <f>SUMPRODUCT(D3:D6,$G$3:$G$6)</f>
        <v>0</v>
      </c>
      <c r="E7" s="9">
        <f>SUMPRODUCT(E3:E6,$G$3:$G$6)</f>
        <v>0</v>
      </c>
      <c r="H7" s="23">
        <f>SUM(H3:H6)</f>
        <v>0</v>
      </c>
    </row>
    <row r="8" spans="2:8" x14ac:dyDescent="0.25">
      <c r="B8" s="9" t="s">
        <v>35</v>
      </c>
      <c r="C8" s="18">
        <v>200</v>
      </c>
      <c r="D8" s="18">
        <v>300</v>
      </c>
      <c r="E8" s="18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517BF-B1EA-45CA-969D-757DF25CE621}">
  <dimension ref="B2:H8"/>
  <sheetViews>
    <sheetView zoomScale="150" zoomScaleNormal="150" workbookViewId="0"/>
  </sheetViews>
  <sheetFormatPr defaultRowHeight="15" x14ac:dyDescent="0.25"/>
  <cols>
    <col min="2" max="2" width="21" bestFit="1" customWidth="1"/>
    <col min="3" max="8" width="13.140625" customWidth="1"/>
  </cols>
  <sheetData>
    <row r="2" spans="2:8" x14ac:dyDescent="0.25">
      <c r="C2" s="10" t="s">
        <v>23</v>
      </c>
      <c r="D2" s="10" t="s">
        <v>30</v>
      </c>
      <c r="E2" s="10" t="s">
        <v>24</v>
      </c>
      <c r="F2" s="10" t="s">
        <v>28</v>
      </c>
      <c r="G2" s="10" t="s">
        <v>29</v>
      </c>
      <c r="H2" s="10" t="s">
        <v>22</v>
      </c>
    </row>
    <row r="3" spans="2:8" x14ac:dyDescent="0.25">
      <c r="B3" s="9" t="s">
        <v>31</v>
      </c>
      <c r="C3" s="9">
        <v>1</v>
      </c>
      <c r="D3" s="9">
        <v>2</v>
      </c>
      <c r="E3" s="9">
        <v>4</v>
      </c>
      <c r="F3" s="11">
        <v>35</v>
      </c>
      <c r="G3" s="22">
        <v>36</v>
      </c>
      <c r="H3" s="11">
        <f>F3*G3</f>
        <v>1260</v>
      </c>
    </row>
    <row r="4" spans="2:8" x14ac:dyDescent="0.25">
      <c r="B4" s="9" t="s">
        <v>32</v>
      </c>
      <c r="C4" s="9">
        <v>2</v>
      </c>
      <c r="D4" s="9">
        <v>4</v>
      </c>
      <c r="E4" s="9">
        <v>4</v>
      </c>
      <c r="F4" s="11">
        <v>40</v>
      </c>
      <c r="G4" s="22">
        <v>1</v>
      </c>
      <c r="H4" s="11">
        <f t="shared" ref="H4:H6" si="0">F4*G4</f>
        <v>40</v>
      </c>
    </row>
    <row r="5" spans="2:8" x14ac:dyDescent="0.25">
      <c r="B5" s="9" t="s">
        <v>33</v>
      </c>
      <c r="C5" s="9">
        <v>2</v>
      </c>
      <c r="D5" s="9">
        <v>4</v>
      </c>
      <c r="E5" s="9">
        <v>0</v>
      </c>
      <c r="F5" s="11">
        <v>20</v>
      </c>
      <c r="G5" s="22">
        <v>56</v>
      </c>
      <c r="H5" s="11">
        <f t="shared" si="0"/>
        <v>1120</v>
      </c>
    </row>
    <row r="6" spans="2:8" x14ac:dyDescent="0.25">
      <c r="B6" s="9" t="s">
        <v>34</v>
      </c>
      <c r="C6" s="9">
        <v>3</v>
      </c>
      <c r="D6" s="9">
        <v>7</v>
      </c>
      <c r="E6" s="9">
        <v>5</v>
      </c>
      <c r="F6" s="11">
        <v>50</v>
      </c>
      <c r="G6" s="22">
        <v>0</v>
      </c>
      <c r="H6" s="11">
        <f t="shared" si="0"/>
        <v>0</v>
      </c>
    </row>
    <row r="7" spans="2:8" x14ac:dyDescent="0.25">
      <c r="B7" s="9" t="s">
        <v>36</v>
      </c>
      <c r="C7" s="9">
        <f>SUMPRODUCT(C3:C6,$G$3:$G$6)</f>
        <v>150</v>
      </c>
      <c r="D7" s="9">
        <f>SUMPRODUCT(D3:D6,$G$3:$G$6)</f>
        <v>300</v>
      </c>
      <c r="E7" s="9">
        <f>SUMPRODUCT(E3:E6,$G$3:$G$6)</f>
        <v>148</v>
      </c>
      <c r="H7" s="23">
        <f>SUM(H3:H6)</f>
        <v>2420</v>
      </c>
    </row>
    <row r="8" spans="2:8" x14ac:dyDescent="0.25">
      <c r="B8" s="9" t="s">
        <v>35</v>
      </c>
      <c r="C8" s="18">
        <v>200</v>
      </c>
      <c r="D8" s="18">
        <v>300</v>
      </c>
      <c r="E8" s="18">
        <v>150</v>
      </c>
    </row>
  </sheetData>
  <sheetProtection sheet="1" objects="1" scenarios="1" selectLockedCells="1" selectUnlockedCells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4FF81-058F-4C59-9C4A-B82417D02323}">
  <dimension ref="A1"/>
  <sheetViews>
    <sheetView showGridLines="0" workbookViewId="0"/>
  </sheetViews>
  <sheetFormatPr defaultRowHeight="15" x14ac:dyDescent="0.25"/>
  <sheetData/>
  <sheetProtection sheet="1" objects="1" scenarios="1" selectLockedCells="1" selectUnlockedCells="1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AA2E0-2B88-4584-973C-E1D03E2A5EB7}">
  <dimension ref="B2:G16"/>
  <sheetViews>
    <sheetView zoomScale="150" zoomScaleNormal="150" workbookViewId="0"/>
  </sheetViews>
  <sheetFormatPr defaultRowHeight="15" x14ac:dyDescent="0.25"/>
  <cols>
    <col min="2" max="2" width="27.42578125" bestFit="1" customWidth="1"/>
    <col min="3" max="7" width="13.42578125" customWidth="1"/>
  </cols>
  <sheetData>
    <row r="2" spans="2:7" x14ac:dyDescent="0.25">
      <c r="B2" s="1"/>
      <c r="C2" s="2" t="s">
        <v>0</v>
      </c>
      <c r="D2" s="2" t="s">
        <v>1</v>
      </c>
      <c r="E2" s="2" t="s">
        <v>2</v>
      </c>
      <c r="F2" s="1"/>
      <c r="G2" s="1"/>
    </row>
    <row r="3" spans="2:7" x14ac:dyDescent="0.25">
      <c r="B3" s="3" t="s">
        <v>3</v>
      </c>
      <c r="C3" s="5">
        <v>3000</v>
      </c>
      <c r="D3" s="5">
        <v>2000</v>
      </c>
      <c r="E3" s="5">
        <v>900</v>
      </c>
      <c r="F3" s="1"/>
      <c r="G3" s="1"/>
    </row>
    <row r="4" spans="2:7" x14ac:dyDescent="0.25">
      <c r="B4" s="3" t="s">
        <v>4</v>
      </c>
      <c r="C4" s="3">
        <v>2</v>
      </c>
      <c r="D4" s="3">
        <v>1.5</v>
      </c>
      <c r="E4" s="3">
        <v>3</v>
      </c>
      <c r="F4" s="1"/>
      <c r="G4" s="1"/>
    </row>
    <row r="5" spans="2:7" x14ac:dyDescent="0.25">
      <c r="B5" s="3" t="s">
        <v>5</v>
      </c>
      <c r="C5" s="3">
        <v>1</v>
      </c>
      <c r="D5" s="3">
        <v>2</v>
      </c>
      <c r="E5" s="3">
        <v>1</v>
      </c>
      <c r="F5" s="1"/>
      <c r="G5" s="1"/>
    </row>
    <row r="6" spans="2:7" x14ac:dyDescent="0.25">
      <c r="B6" s="3" t="s">
        <v>6</v>
      </c>
      <c r="C6" s="4">
        <v>50</v>
      </c>
      <c r="D6" s="4">
        <v>83</v>
      </c>
      <c r="E6" s="4">
        <v>130</v>
      </c>
      <c r="F6" s="1"/>
      <c r="G6" s="1"/>
    </row>
    <row r="7" spans="2:7" x14ac:dyDescent="0.25">
      <c r="B7" s="3" t="s">
        <v>7</v>
      </c>
      <c r="C7" s="4">
        <v>60</v>
      </c>
      <c r="D7" s="4">
        <v>97</v>
      </c>
      <c r="E7" s="4">
        <v>145</v>
      </c>
      <c r="F7" s="1"/>
      <c r="G7" s="1"/>
    </row>
    <row r="8" spans="2:7" x14ac:dyDescent="0.25">
      <c r="B8" s="3" t="s">
        <v>8</v>
      </c>
      <c r="C8" s="8">
        <v>0</v>
      </c>
      <c r="D8" s="8">
        <v>0</v>
      </c>
      <c r="E8" s="8">
        <v>0</v>
      </c>
      <c r="F8" s="1"/>
      <c r="G8" s="1"/>
    </row>
    <row r="9" spans="2:7" x14ac:dyDescent="0.25">
      <c r="B9" s="3" t="s">
        <v>9</v>
      </c>
      <c r="C9" s="8">
        <v>0</v>
      </c>
      <c r="D9" s="8">
        <v>0</v>
      </c>
      <c r="E9" s="8">
        <v>0</v>
      </c>
      <c r="F9" s="1"/>
      <c r="G9" s="1"/>
    </row>
    <row r="10" spans="2:7" x14ac:dyDescent="0.25">
      <c r="B10" s="3" t="s">
        <v>10</v>
      </c>
      <c r="C10" s="6">
        <f>C8+C9</f>
        <v>0</v>
      </c>
      <c r="D10" s="6">
        <f t="shared" ref="D10:E10" si="0">D8+D9</f>
        <v>0</v>
      </c>
      <c r="E10" s="6">
        <f t="shared" si="0"/>
        <v>0</v>
      </c>
      <c r="F10" s="2" t="s">
        <v>11</v>
      </c>
      <c r="G10" s="2" t="s">
        <v>12</v>
      </c>
    </row>
    <row r="11" spans="2:7" x14ac:dyDescent="0.25">
      <c r="B11" s="3" t="s">
        <v>13</v>
      </c>
      <c r="C11" s="5">
        <f>C4*C8</f>
        <v>0</v>
      </c>
      <c r="D11" s="5">
        <f t="shared" ref="D11:E11" si="1">D4*D8</f>
        <v>0</v>
      </c>
      <c r="E11" s="5">
        <f t="shared" si="1"/>
        <v>0</v>
      </c>
      <c r="F11" s="5">
        <f>SUM(C11:E11)</f>
        <v>0</v>
      </c>
      <c r="G11" s="6">
        <v>10000</v>
      </c>
    </row>
    <row r="12" spans="2:7" x14ac:dyDescent="0.25">
      <c r="B12" s="3" t="s">
        <v>14</v>
      </c>
      <c r="C12" s="5">
        <f>C5*C8</f>
        <v>0</v>
      </c>
      <c r="D12" s="5">
        <f t="shared" ref="D12:E12" si="2">D5*D8</f>
        <v>0</v>
      </c>
      <c r="E12" s="5">
        <f t="shared" si="2"/>
        <v>0</v>
      </c>
      <c r="F12" s="5">
        <f>SUM(C12:E12)</f>
        <v>0</v>
      </c>
      <c r="G12" s="6">
        <v>5000</v>
      </c>
    </row>
    <row r="13" spans="2:7" x14ac:dyDescent="0.25">
      <c r="B13" s="3" t="s">
        <v>15</v>
      </c>
      <c r="C13" s="4">
        <f>C6*C8</f>
        <v>0</v>
      </c>
      <c r="D13" s="4">
        <f t="shared" ref="D13:E13" si="3">D6*D8</f>
        <v>0</v>
      </c>
      <c r="E13" s="4">
        <f t="shared" si="3"/>
        <v>0</v>
      </c>
      <c r="F13" s="1"/>
      <c r="G13" s="1"/>
    </row>
    <row r="14" spans="2:7" x14ac:dyDescent="0.25">
      <c r="B14" s="3" t="s">
        <v>16</v>
      </c>
      <c r="C14" s="4">
        <f>C7*C9</f>
        <v>0</v>
      </c>
      <c r="D14" s="4">
        <f t="shared" ref="D14:E14" si="4">D7*D9</f>
        <v>0</v>
      </c>
      <c r="E14" s="4">
        <f t="shared" si="4"/>
        <v>0</v>
      </c>
      <c r="F14" s="1"/>
      <c r="G14" s="1"/>
    </row>
    <row r="15" spans="2:7" x14ac:dyDescent="0.25">
      <c r="B15" s="1"/>
      <c r="C15" s="1"/>
      <c r="D15" s="1"/>
      <c r="E15" s="1"/>
      <c r="F15" s="1"/>
      <c r="G15" s="1"/>
    </row>
    <row r="16" spans="2:7" x14ac:dyDescent="0.25">
      <c r="B16" s="21" t="s">
        <v>17</v>
      </c>
      <c r="C16" s="7">
        <f>SUM(C13:E14)</f>
        <v>0</v>
      </c>
      <c r="D16" s="1"/>
      <c r="E16" s="1"/>
      <c r="F16" s="1"/>
      <c r="G16" s="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03FF0-DB59-47D7-9C4C-B546B9CCD050}">
  <dimension ref="B2:G16"/>
  <sheetViews>
    <sheetView zoomScale="150" zoomScaleNormal="150" workbookViewId="0">
      <selection activeCell="F17" sqref="F17"/>
    </sheetView>
  </sheetViews>
  <sheetFormatPr defaultRowHeight="15" x14ac:dyDescent="0.25"/>
  <cols>
    <col min="2" max="2" width="27.42578125" bestFit="1" customWidth="1"/>
    <col min="3" max="7" width="13.42578125" customWidth="1"/>
  </cols>
  <sheetData>
    <row r="2" spans="2:7" x14ac:dyDescent="0.25">
      <c r="B2" s="1"/>
      <c r="C2" s="2" t="s">
        <v>0</v>
      </c>
      <c r="D2" s="2" t="s">
        <v>1</v>
      </c>
      <c r="E2" s="2" t="s">
        <v>2</v>
      </c>
      <c r="F2" s="1"/>
      <c r="G2" s="1"/>
    </row>
    <row r="3" spans="2:7" x14ac:dyDescent="0.25">
      <c r="B3" s="3" t="s">
        <v>3</v>
      </c>
      <c r="C3" s="5">
        <v>3000</v>
      </c>
      <c r="D3" s="5">
        <v>2000</v>
      </c>
      <c r="E3" s="5">
        <v>900</v>
      </c>
      <c r="F3" s="1"/>
      <c r="G3" s="1"/>
    </row>
    <row r="4" spans="2:7" x14ac:dyDescent="0.25">
      <c r="B4" s="3" t="s">
        <v>4</v>
      </c>
      <c r="C4" s="3">
        <v>2</v>
      </c>
      <c r="D4" s="3">
        <v>1.5</v>
      </c>
      <c r="E4" s="3">
        <v>3</v>
      </c>
      <c r="F4" s="1"/>
      <c r="G4" s="1"/>
    </row>
    <row r="5" spans="2:7" x14ac:dyDescent="0.25">
      <c r="B5" s="3" t="s">
        <v>5</v>
      </c>
      <c r="C5" s="3">
        <v>1</v>
      </c>
      <c r="D5" s="3">
        <v>2</v>
      </c>
      <c r="E5" s="3">
        <v>1</v>
      </c>
      <c r="F5" s="1"/>
      <c r="G5" s="1"/>
    </row>
    <row r="6" spans="2:7" x14ac:dyDescent="0.25">
      <c r="B6" s="3" t="s">
        <v>6</v>
      </c>
      <c r="C6" s="4">
        <v>50</v>
      </c>
      <c r="D6" s="4">
        <v>83</v>
      </c>
      <c r="E6" s="4">
        <v>130</v>
      </c>
      <c r="F6" s="1"/>
      <c r="G6" s="1"/>
    </row>
    <row r="7" spans="2:7" x14ac:dyDescent="0.25">
      <c r="B7" s="3" t="s">
        <v>7</v>
      </c>
      <c r="C7" s="4">
        <v>60</v>
      </c>
      <c r="D7" s="4">
        <v>97</v>
      </c>
      <c r="E7" s="4">
        <v>145</v>
      </c>
      <c r="F7" s="1"/>
      <c r="G7" s="1"/>
    </row>
    <row r="8" spans="2:7" x14ac:dyDescent="0.25">
      <c r="B8" s="3" t="s">
        <v>8</v>
      </c>
      <c r="C8" s="8">
        <v>3000</v>
      </c>
      <c r="D8" s="8">
        <v>550</v>
      </c>
      <c r="E8" s="8">
        <v>900</v>
      </c>
      <c r="F8" s="1"/>
      <c r="G8" s="1"/>
    </row>
    <row r="9" spans="2:7" x14ac:dyDescent="0.25">
      <c r="B9" s="3" t="s">
        <v>9</v>
      </c>
      <c r="C9" s="8">
        <v>0</v>
      </c>
      <c r="D9" s="8">
        <v>1450</v>
      </c>
      <c r="E9" s="8">
        <v>0</v>
      </c>
      <c r="F9" s="1"/>
      <c r="G9" s="1"/>
    </row>
    <row r="10" spans="2:7" x14ac:dyDescent="0.25">
      <c r="B10" s="3" t="s">
        <v>10</v>
      </c>
      <c r="C10" s="6">
        <f>C8+C9</f>
        <v>3000</v>
      </c>
      <c r="D10" s="6">
        <f t="shared" ref="D10:E10" si="0">D8+D9</f>
        <v>2000</v>
      </c>
      <c r="E10" s="6">
        <f t="shared" si="0"/>
        <v>900</v>
      </c>
      <c r="F10" s="2" t="s">
        <v>11</v>
      </c>
      <c r="G10" s="2" t="s">
        <v>12</v>
      </c>
    </row>
    <row r="11" spans="2:7" x14ac:dyDescent="0.25">
      <c r="B11" s="3" t="s">
        <v>13</v>
      </c>
      <c r="C11" s="5">
        <f>C4*C8</f>
        <v>6000</v>
      </c>
      <c r="D11" s="5">
        <f t="shared" ref="D11:E11" si="1">D4*D8</f>
        <v>825</v>
      </c>
      <c r="E11" s="5">
        <f t="shared" si="1"/>
        <v>2700</v>
      </c>
      <c r="F11" s="5">
        <f>SUM(C11:E11)</f>
        <v>9525</v>
      </c>
      <c r="G11" s="6">
        <v>10000</v>
      </c>
    </row>
    <row r="12" spans="2:7" x14ac:dyDescent="0.25">
      <c r="B12" s="3" t="s">
        <v>14</v>
      </c>
      <c r="C12" s="5">
        <f>C5*C8</f>
        <v>3000</v>
      </c>
      <c r="D12" s="5">
        <f t="shared" ref="D12:E12" si="2">D5*D8</f>
        <v>1100</v>
      </c>
      <c r="E12" s="5">
        <f t="shared" si="2"/>
        <v>900</v>
      </c>
      <c r="F12" s="5">
        <f>SUM(C12:E12)</f>
        <v>5000</v>
      </c>
      <c r="G12" s="6">
        <v>5000</v>
      </c>
    </row>
    <row r="13" spans="2:7" x14ac:dyDescent="0.25">
      <c r="B13" s="3" t="s">
        <v>15</v>
      </c>
      <c r="C13" s="4">
        <f>C6*C8</f>
        <v>150000</v>
      </c>
      <c r="D13" s="4">
        <f t="shared" ref="D13:E14" si="3">D6*D8</f>
        <v>45650</v>
      </c>
      <c r="E13" s="4">
        <f t="shared" si="3"/>
        <v>117000</v>
      </c>
      <c r="F13" s="1"/>
      <c r="G13" s="1"/>
    </row>
    <row r="14" spans="2:7" x14ac:dyDescent="0.25">
      <c r="B14" s="3" t="s">
        <v>16</v>
      </c>
      <c r="C14" s="4">
        <f>C7*C9</f>
        <v>0</v>
      </c>
      <c r="D14" s="4">
        <f t="shared" si="3"/>
        <v>140650</v>
      </c>
      <c r="E14" s="4">
        <f t="shared" si="3"/>
        <v>0</v>
      </c>
      <c r="F14" s="1"/>
      <c r="G14" s="1"/>
    </row>
    <row r="15" spans="2:7" x14ac:dyDescent="0.25">
      <c r="B15" s="1"/>
      <c r="C15" s="1"/>
      <c r="D15" s="1"/>
      <c r="E15" s="1"/>
      <c r="F15" s="1"/>
      <c r="G15" s="1"/>
    </row>
    <row r="16" spans="2:7" x14ac:dyDescent="0.25">
      <c r="B16" s="21" t="s">
        <v>17</v>
      </c>
      <c r="C16" s="7">
        <f>SUM(C13:E14)</f>
        <v>453300</v>
      </c>
      <c r="D16" s="1"/>
      <c r="E16" s="1"/>
      <c r="F16" s="1"/>
      <c r="G16" s="1"/>
    </row>
  </sheetData>
  <sheetProtection sheet="1" objects="1" scenarios="1"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9</vt:i4>
      </vt:variant>
    </vt:vector>
  </HeadingPairs>
  <TitlesOfParts>
    <vt:vector size="9" baseType="lpstr">
      <vt:lpstr>Banyeres (plantejament)</vt:lpstr>
      <vt:lpstr>Banyeres</vt:lpstr>
      <vt:lpstr>Banyeres (solució)</vt:lpstr>
      <vt:lpstr>Fusteria (plantejament)</vt:lpstr>
      <vt:lpstr>Fusteria</vt:lpstr>
      <vt:lpstr>Fusteria (solució)</vt:lpstr>
      <vt:lpstr>Anells (plantejament)</vt:lpstr>
      <vt:lpstr>Anells</vt:lpstr>
      <vt:lpstr>Anells (solució)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 lopez</dc:creator>
  <cp:lastModifiedBy>ramon lopez</cp:lastModifiedBy>
  <dcterms:created xsi:type="dcterms:W3CDTF">2022-12-07T11:44:03Z</dcterms:created>
  <dcterms:modified xsi:type="dcterms:W3CDTF">2022-12-07T12:49:02Z</dcterms:modified>
</cp:coreProperties>
</file>